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1C28770F-BD7F-4F76-9602-E24162BF36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81029"/>
</workbook>
</file>

<file path=xl/calcChain.xml><?xml version="1.0" encoding="utf-8"?>
<calcChain xmlns="http://schemas.openxmlformats.org/spreadsheetml/2006/main">
  <c r="W43" i="1" l="1"/>
  <c r="V43" i="1"/>
  <c r="U43" i="1"/>
  <c r="T43" i="1"/>
  <c r="S43" i="1"/>
  <c r="R43" i="1"/>
  <c r="P43" i="1"/>
  <c r="O43" i="1"/>
  <c r="Q43" i="1" s="1"/>
  <c r="W42" i="1"/>
  <c r="V42" i="1"/>
  <c r="U42" i="1"/>
  <c r="T42" i="1"/>
  <c r="S42" i="1"/>
  <c r="R42" i="1"/>
  <c r="P42" i="1"/>
  <c r="O42" i="1"/>
  <c r="Q42" i="1" s="1"/>
  <c r="W41" i="1"/>
  <c r="V41" i="1"/>
  <c r="U41" i="1"/>
  <c r="T41" i="1"/>
  <c r="S41" i="1"/>
  <c r="R41" i="1"/>
  <c r="P41" i="1"/>
  <c r="O41" i="1"/>
  <c r="Q41" i="1" s="1"/>
  <c r="W40" i="1"/>
  <c r="V40" i="1"/>
  <c r="U40" i="1"/>
  <c r="T40" i="1"/>
  <c r="S40" i="1"/>
  <c r="R40" i="1"/>
  <c r="P40" i="1"/>
  <c r="O40" i="1"/>
  <c r="Q40" i="1" s="1"/>
  <c r="W39" i="1"/>
  <c r="V39" i="1"/>
  <c r="U39" i="1"/>
  <c r="T39" i="1"/>
  <c r="S39" i="1"/>
  <c r="R39" i="1"/>
  <c r="P39" i="1"/>
  <c r="O39" i="1"/>
  <c r="Q39" i="1" s="1"/>
  <c r="W38" i="1"/>
  <c r="V38" i="1"/>
  <c r="U38" i="1"/>
  <c r="T38" i="1"/>
  <c r="S38" i="1"/>
  <c r="R38" i="1"/>
  <c r="P38" i="1"/>
  <c r="O38" i="1"/>
  <c r="Q38" i="1" s="1"/>
  <c r="W37" i="1"/>
  <c r="V37" i="1"/>
  <c r="U37" i="1"/>
  <c r="T37" i="1"/>
  <c r="S37" i="1"/>
  <c r="R37" i="1"/>
  <c r="P37" i="1"/>
  <c r="O37" i="1"/>
  <c r="Q37" i="1" s="1"/>
  <c r="W36" i="1"/>
  <c r="V36" i="1"/>
  <c r="U36" i="1"/>
  <c r="T36" i="1"/>
  <c r="S36" i="1"/>
  <c r="R36" i="1"/>
  <c r="P36" i="1"/>
  <c r="O36" i="1"/>
  <c r="Q36" i="1" s="1"/>
  <c r="W35" i="1"/>
  <c r="V35" i="1"/>
  <c r="U35" i="1"/>
  <c r="T35" i="1"/>
  <c r="S35" i="1"/>
  <c r="R35" i="1"/>
  <c r="P35" i="1"/>
  <c r="O35" i="1"/>
  <c r="Q35" i="1" s="1"/>
  <c r="W34" i="1"/>
  <c r="V34" i="1"/>
  <c r="U34" i="1"/>
  <c r="T34" i="1"/>
  <c r="S34" i="1"/>
  <c r="R34" i="1"/>
  <c r="P34" i="1"/>
  <c r="O34" i="1"/>
  <c r="Q34" i="1" s="1"/>
  <c r="W33" i="1"/>
  <c r="V33" i="1"/>
  <c r="U33" i="1"/>
  <c r="T33" i="1"/>
  <c r="S33" i="1"/>
  <c r="R33" i="1"/>
  <c r="P33" i="1"/>
  <c r="O33" i="1"/>
  <c r="Q33" i="1" s="1"/>
  <c r="W32" i="1"/>
  <c r="V32" i="1"/>
  <c r="U32" i="1"/>
  <c r="T32" i="1"/>
  <c r="S32" i="1"/>
  <c r="R32" i="1"/>
  <c r="P32" i="1"/>
  <c r="O32" i="1"/>
  <c r="Q32" i="1" s="1"/>
  <c r="W31" i="1"/>
  <c r="V31" i="1"/>
  <c r="U31" i="1"/>
  <c r="T31" i="1"/>
  <c r="S31" i="1"/>
  <c r="R31" i="1"/>
  <c r="P31" i="1"/>
  <c r="O31" i="1"/>
  <c r="Q31" i="1" s="1"/>
  <c r="W30" i="1"/>
  <c r="V30" i="1"/>
  <c r="U30" i="1"/>
  <c r="T30" i="1"/>
  <c r="S30" i="1"/>
  <c r="R30" i="1"/>
  <c r="P30" i="1"/>
  <c r="O30" i="1"/>
  <c r="Q30" i="1" s="1"/>
  <c r="W29" i="1"/>
  <c r="V29" i="1"/>
  <c r="U29" i="1"/>
  <c r="T29" i="1"/>
  <c r="S29" i="1"/>
  <c r="R29" i="1"/>
  <c r="P29" i="1"/>
  <c r="O29" i="1"/>
  <c r="Q29" i="1" s="1"/>
  <c r="W28" i="1"/>
  <c r="V28" i="1"/>
  <c r="U28" i="1"/>
  <c r="T28" i="1"/>
  <c r="S28" i="1"/>
  <c r="R28" i="1"/>
  <c r="P28" i="1"/>
  <c r="O28" i="1"/>
  <c r="Q28" i="1" s="1"/>
  <c r="W27" i="1"/>
  <c r="V27" i="1"/>
  <c r="U27" i="1"/>
  <c r="T27" i="1"/>
  <c r="S27" i="1"/>
  <c r="R27" i="1"/>
  <c r="P27" i="1"/>
  <c r="O27" i="1"/>
  <c r="Q27" i="1" s="1"/>
  <c r="W26" i="1"/>
  <c r="V26" i="1"/>
  <c r="U26" i="1"/>
  <c r="T26" i="1"/>
  <c r="S26" i="1"/>
  <c r="R26" i="1"/>
  <c r="P26" i="1"/>
  <c r="O26" i="1"/>
  <c r="Q26" i="1" s="1"/>
  <c r="W25" i="1"/>
  <c r="V25" i="1"/>
  <c r="U25" i="1"/>
  <c r="T25" i="1"/>
  <c r="S25" i="1"/>
  <c r="R25" i="1"/>
  <c r="P25" i="1"/>
  <c r="O25" i="1"/>
  <c r="Q25" i="1" s="1"/>
  <c r="W24" i="1"/>
  <c r="V24" i="1"/>
  <c r="U24" i="1"/>
  <c r="T24" i="1"/>
  <c r="S24" i="1"/>
  <c r="R24" i="1"/>
  <c r="O24" i="1"/>
  <c r="Q24" i="1" s="1"/>
  <c r="Z24" i="1" s="1"/>
  <c r="W23" i="1"/>
  <c r="V23" i="1"/>
  <c r="U23" i="1"/>
  <c r="T23" i="1"/>
  <c r="S23" i="1"/>
  <c r="R23" i="1"/>
  <c r="O23" i="1"/>
  <c r="Q23" i="1" s="1"/>
  <c r="W22" i="1"/>
  <c r="V22" i="1"/>
  <c r="U22" i="1"/>
  <c r="T22" i="1"/>
  <c r="S22" i="1"/>
  <c r="R22" i="1"/>
  <c r="P22" i="1"/>
  <c r="O22" i="1"/>
  <c r="W21" i="1"/>
  <c r="V21" i="1"/>
  <c r="U21" i="1"/>
  <c r="T21" i="1"/>
  <c r="S21" i="1"/>
  <c r="R21" i="1"/>
  <c r="Q21" i="1"/>
  <c r="Z21" i="1" s="1"/>
  <c r="O21" i="1"/>
  <c r="W20" i="1"/>
  <c r="V20" i="1"/>
  <c r="U20" i="1"/>
  <c r="T20" i="1"/>
  <c r="S20" i="1"/>
  <c r="R20" i="1"/>
  <c r="P20" i="1"/>
  <c r="O20" i="1"/>
  <c r="W19" i="1"/>
  <c r="V19" i="1"/>
  <c r="U19" i="1"/>
  <c r="T19" i="1"/>
  <c r="S19" i="1"/>
  <c r="R19" i="1"/>
  <c r="P19" i="1"/>
  <c r="O19" i="1"/>
  <c r="W18" i="1"/>
  <c r="V18" i="1"/>
  <c r="U18" i="1"/>
  <c r="T18" i="1"/>
  <c r="S18" i="1"/>
  <c r="R18" i="1"/>
  <c r="P18" i="1"/>
  <c r="O18" i="1"/>
  <c r="W17" i="1"/>
  <c r="V17" i="1"/>
  <c r="U17" i="1"/>
  <c r="T17" i="1"/>
  <c r="S17" i="1"/>
  <c r="R17" i="1"/>
  <c r="O17" i="1"/>
  <c r="Q17" i="1" s="1"/>
  <c r="Z17" i="1" s="1"/>
  <c r="W16" i="1"/>
  <c r="V16" i="1"/>
  <c r="U16" i="1"/>
  <c r="T16" i="1"/>
  <c r="S16" i="1"/>
  <c r="R16" i="1"/>
  <c r="O16" i="1"/>
  <c r="Q16" i="1" s="1"/>
  <c r="Z16" i="1" s="1"/>
  <c r="W15" i="1"/>
  <c r="V15" i="1"/>
  <c r="U15" i="1"/>
  <c r="T15" i="1"/>
  <c r="S15" i="1"/>
  <c r="R15" i="1"/>
  <c r="P15" i="1"/>
  <c r="O15" i="1"/>
  <c r="Q15" i="1" s="1"/>
  <c r="Z15" i="1" s="1"/>
  <c r="W14" i="1"/>
  <c r="V14" i="1"/>
  <c r="U14" i="1"/>
  <c r="T14" i="1"/>
  <c r="S14" i="1"/>
  <c r="R14" i="1"/>
  <c r="P14" i="1"/>
  <c r="O14" i="1"/>
  <c r="Q14" i="1" s="1"/>
  <c r="Z14" i="1" s="1"/>
  <c r="W13" i="1"/>
  <c r="V13" i="1"/>
  <c r="U13" i="1"/>
  <c r="T13" i="1"/>
  <c r="S13" i="1"/>
  <c r="R13" i="1"/>
  <c r="P13" i="1"/>
  <c r="O13" i="1"/>
  <c r="Q13" i="1" s="1"/>
  <c r="Z13" i="1" s="1"/>
  <c r="W12" i="1"/>
  <c r="V12" i="1"/>
  <c r="U12" i="1"/>
  <c r="T12" i="1"/>
  <c r="S12" i="1"/>
  <c r="R12" i="1"/>
  <c r="P12" i="1"/>
  <c r="O12" i="1"/>
  <c r="Q12" i="1" s="1"/>
  <c r="Z12" i="1" s="1"/>
  <c r="W11" i="1"/>
  <c r="V11" i="1"/>
  <c r="U11" i="1"/>
  <c r="T11" i="1"/>
  <c r="S11" i="1"/>
  <c r="R11" i="1"/>
  <c r="P11" i="1"/>
  <c r="O11" i="1"/>
  <c r="Q11" i="1" s="1"/>
  <c r="Z11" i="1" s="1"/>
  <c r="W10" i="1"/>
  <c r="V10" i="1"/>
  <c r="U10" i="1"/>
  <c r="T10" i="1"/>
  <c r="S10" i="1"/>
  <c r="R10" i="1"/>
  <c r="O10" i="1"/>
  <c r="Q10" i="1" s="1"/>
  <c r="W9" i="1"/>
  <c r="V9" i="1"/>
  <c r="U9" i="1"/>
  <c r="T9" i="1"/>
  <c r="S9" i="1"/>
  <c r="R9" i="1"/>
  <c r="Q9" i="1"/>
  <c r="O9" i="1"/>
  <c r="Z9" i="1" l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Q18" i="1"/>
  <c r="Z18" i="1" s="1"/>
  <c r="Q19" i="1"/>
  <c r="Z19" i="1" s="1"/>
  <c r="Q20" i="1"/>
  <c r="Z20" i="1" s="1"/>
  <c r="Q22" i="1"/>
  <c r="Z22" i="1" s="1"/>
  <c r="Z23" i="1"/>
  <c r="Z10" i="1"/>
</calcChain>
</file>

<file path=xl/sharedStrings.xml><?xml version="1.0" encoding="utf-8"?>
<sst xmlns="http://schemas.openxmlformats.org/spreadsheetml/2006/main" count="193" uniqueCount="168">
  <si>
    <t>Φορέας : ΔΗΜΟΣ ΜΟΝΕΜΒΑΣΙΑΣ</t>
  </si>
  <si>
    <t>Ανακοίνωση :</t>
  </si>
  <si>
    <t xml:space="preserve">Υπηρεσία : Δ/ΝΣΗ ΔΙΟΙΚΗΤΙΚΩΝ ΥΠΗΡΕΣΙΩΝ                              </t>
  </si>
  <si>
    <t>ΠΡΟΣΛΗΨΗ ΠΡΟΣΩΠΙΚΟΥ</t>
  </si>
  <si>
    <t>Υπ' αριθμ. Σ.Ο.Χ. : 2/2020</t>
  </si>
  <si>
    <t>Έδρα Υπηρεσίας : ΜΟΛΑΟΙ</t>
  </si>
  <si>
    <t>ΜΕ ΣΧΕΣΗ ΕΡΓΑΣΙΑΣ ΙΔΙΩΤΙΚΟΥ ΔΙΚΑΙΟΥ ΟΡΙΣΜΕΝΟΥ ΧΡΟΝΟΥ</t>
  </si>
  <si>
    <t>Διάρκεια Σύμβασης : 10 ΜΗΝΕΣ</t>
  </si>
  <si>
    <t>ΣΕ ΥΠΗΡΕΣΙΕΣ ΚΑΘΑΡΙΣΜΟΥ ΣΧΟΛΙΚΩΝ ΜΟΝΑΔΩΝ</t>
  </si>
  <si>
    <t>Α.Π. 9605</t>
  </si>
  <si>
    <t>Α/Α</t>
  </si>
  <si>
    <t>ΕΠΩΝΥΜΟ</t>
  </si>
  <si>
    <t>ΟΝΟΜΑ</t>
  </si>
  <si>
    <t>ΟΝΟΜΑ ΠΑΤΡΟΣ</t>
  </si>
  <si>
    <t>ΑΡΙΘΜ.
 ΤΑΥΤΟΤ.</t>
  </si>
  <si>
    <t>Α.Φ.Μ.</t>
  </si>
  <si>
    <t>ΚΡΙΤΗΡΙΑ</t>
  </si>
  <si>
    <t>ΒΑΘΜΟΛΟΓΗΣΗ ΚΡΙΤΗΡΙΩΝ</t>
  </si>
  <si>
    <t xml:space="preserve">ΕΠΙΛΟΓΗ ΠΛΗΡΟΥΣ </t>
  </si>
  <si>
    <t>ΚΑΤΑΤΑΞΗ</t>
  </si>
  <si>
    <t xml:space="preserve"> ΣΥΝΟΛΟ ΜΟΝΑΔΩΝ</t>
  </si>
  <si>
    <t xml:space="preserve"> ΕΜΠΕΙΡΙΑ
(σε μήνες)</t>
  </si>
  <si>
    <t>ΑΡΙΘΜΟΣ ΑΙΘΟΥΣΩΝ</t>
  </si>
  <si>
    <t>ΠΟΛΥΤΕΚΝΟΙ Η΄ ΤΕΚΝΟ ΠΟΛΥΤΕΚΝΗΣ ΟΙΚΟΓΕΝΕΙΑΣ 
(αριθμ. τέκνων)</t>
  </si>
  <si>
    <t xml:space="preserve">ΤΡΙΤΕΚΝΟΙ Η΄ ΤΕΚΝΟ ΤΡΙΤΕΚΝΗΣ ΟΙΚΟΓΕΝΕΙΑΣ 
</t>
  </si>
  <si>
    <t xml:space="preserve">ΑΝΗΛΙΚΑ ΤΕΚΝΑ
(αριθμ. ανήλικων τέκνων) </t>
  </si>
  <si>
    <t>ΜΟΝΟΓΟΝΕΑΣ Η΄ ΤΕΚΝΟ ΜΟΝΟΓΟΝΕΙΚΗΣ ΟΙΚΟΓΕΝΕΙΑΣ
(αριθμ. τέκνων)</t>
  </si>
  <si>
    <t>ΑΝΑΠΗΡΙΑ ΓΟΝΕΑ, ΤΕΚΝΟΥ, ΑΔΕΛΦΟΥ Η΄ΣΥΖΥΓΟΥ</t>
  </si>
  <si>
    <t>ΗΛΙΚΙΑ</t>
  </si>
  <si>
    <r>
      <t xml:space="preserve">ΜΟΝΑΔΕΣ
</t>
    </r>
    <r>
      <rPr>
        <b/>
        <sz val="7"/>
        <color indexed="12"/>
        <rFont val="Arial Greek"/>
        <charset val="161"/>
      </rPr>
      <t>(1.Α.)</t>
    </r>
  </si>
  <si>
    <r>
      <t xml:space="preserve">ΜΟΝΑΔΕΣ
</t>
    </r>
    <r>
      <rPr>
        <b/>
        <sz val="7"/>
        <color indexed="12"/>
        <rFont val="Arial Greek"/>
        <charset val="161"/>
      </rPr>
      <t>(1.Β.)</t>
    </r>
  </si>
  <si>
    <r>
      <t xml:space="preserve">ΣΥΝΟΛΟ ΜΟΝΑΔΕΣ
</t>
    </r>
    <r>
      <rPr>
        <b/>
        <sz val="7"/>
        <color indexed="12"/>
        <rFont val="Arial Greek"/>
        <charset val="161"/>
      </rPr>
      <t>(1.Α+Β)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</si>
  <si>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</si>
  <si>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</si>
  <si>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</si>
  <si>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</si>
  <si>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</si>
  <si>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(7)</t>
    </r>
  </si>
  <si>
    <t>(1.Α.)</t>
  </si>
  <si>
    <t xml:space="preserve"> (1.Β.)</t>
  </si>
  <si>
    <t xml:space="preserve"> (2)</t>
  </si>
  <si>
    <t>(3)</t>
  </si>
  <si>
    <t>(4)</t>
  </si>
  <si>
    <t>(5)</t>
  </si>
  <si>
    <t>(6)</t>
  </si>
  <si>
    <t>(7)</t>
  </si>
  <si>
    <t>ΣΚΑΓΚΟΥ</t>
  </si>
  <si>
    <t>ΣΤΕΦΑΝΙΑ</t>
  </si>
  <si>
    <t>ΠΑΝΑΓΙΩΤΗΣ</t>
  </si>
  <si>
    <t>Π189205</t>
  </si>
  <si>
    <t>ΣΤΑΘΑΚΗ</t>
  </si>
  <si>
    <t>ΧΡΥΣΟΥΛΑ</t>
  </si>
  <si>
    <t>ΓΕΩΡΓΙΟΣ</t>
  </si>
  <si>
    <t>ΑΖ 735715</t>
  </si>
  <si>
    <t>ΚΑΛΟΓΡΑΝΗ</t>
  </si>
  <si>
    <t>ΧΡΥΣΑΝΘΗ</t>
  </si>
  <si>
    <t>ΑΝΑΣΤΑΣΙΟΣ</t>
  </si>
  <si>
    <t>ΑΕ247302</t>
  </si>
  <si>
    <t>ΜΑΥΡΟΜΑΤΗ</t>
  </si>
  <si>
    <t>ΜΑΡΙΑ</t>
  </si>
  <si>
    <t>ΑΜ780763</t>
  </si>
  <si>
    <t>ΠΑΠΑΔΑΚΗ</t>
  </si>
  <si>
    <t>ΧΡΙΣΤΙΝΑ</t>
  </si>
  <si>
    <t>ΔΗΜΗΤΡΙΟΣ</t>
  </si>
  <si>
    <t>Χ905408</t>
  </si>
  <si>
    <t>ΚΟΥΝΤΟΥΡΗ</t>
  </si>
  <si>
    <t>ΕΛΕΝΗ</t>
  </si>
  <si>
    <t>ΑΛΕΞΑΝΔΡΟΣ</t>
  </si>
  <si>
    <t>Π933350</t>
  </si>
  <si>
    <t>ΑΡΩΝΙΑΔΑ</t>
  </si>
  <si>
    <t>ΚΩΝΣΤΑΝΤΙΝΟΣ</t>
  </si>
  <si>
    <t>ΑΜ574819</t>
  </si>
  <si>
    <t>ΑΠΟΣΤΟΛΑΚΟΥ</t>
  </si>
  <si>
    <t>ΣΤΑΜΑΤΙΚΗ</t>
  </si>
  <si>
    <t>Μ496487</t>
  </si>
  <si>
    <t>ΝΙΚΟΛΑΚΑΚΟΥ</t>
  </si>
  <si>
    <t>ΜΑΡΙΑ - ΑΝΝΑ</t>
  </si>
  <si>
    <t>ΣΩΚΡΑΤΗΣ</t>
  </si>
  <si>
    <t>ΑΝ974410</t>
  </si>
  <si>
    <t>DIMITROVA</t>
  </si>
  <si>
    <t>GINKA</t>
  </si>
  <si>
    <t>STANCHO</t>
  </si>
  <si>
    <t>383484923</t>
  </si>
  <si>
    <t>ΣΑΤΟΧΙΝΑ</t>
  </si>
  <si>
    <t>ΝΙΚΟΛΑΪ</t>
  </si>
  <si>
    <t>ΑΖ235578</t>
  </si>
  <si>
    <t>ΜΑΚΡΗ</t>
  </si>
  <si>
    <t>ΑΕ271473</t>
  </si>
  <si>
    <t>ΜΠΙΛΙΑ</t>
  </si>
  <si>
    <t>ΦΩΤΕΙΝΗ</t>
  </si>
  <si>
    <t>Φ405885</t>
  </si>
  <si>
    <t>ΚΑΛΟΓΕΡΑΚΟΥ</t>
  </si>
  <si>
    <t>ΔΕΣΠΟΙΝΑ</t>
  </si>
  <si>
    <t>ΧΑΡΑΛΑΜΠΟΣ</t>
  </si>
  <si>
    <t>Τ391271</t>
  </si>
  <si>
    <t>ΠΑΝΤΙΩΡΑ</t>
  </si>
  <si>
    <t>ΓΕΩΡΓΙΑ</t>
  </si>
  <si>
    <t>ΒΑΣΙΛΕΙΟΣ</t>
  </si>
  <si>
    <t>ΑΝ748538</t>
  </si>
  <si>
    <t>ΜΠΕΛΕΣΗ</t>
  </si>
  <si>
    <t>ΑΓΓΕΛΙΚΗ</t>
  </si>
  <si>
    <t>ΙΩΑΝΝΗΣ</t>
  </si>
  <si>
    <t>Χ403610</t>
  </si>
  <si>
    <t>ΔΕΡΖΙΩΤΗ</t>
  </si>
  <si>
    <t>Π508877</t>
  </si>
  <si>
    <t>ΣΑΠΟΥΝΤΖΑΚΗ</t>
  </si>
  <si>
    <t>ΚΑΛΛΙΟΠΗ</t>
  </si>
  <si>
    <t>Π189293</t>
  </si>
  <si>
    <t>ΛΟΥΚΟΥ</t>
  </si>
  <si>
    <t>ΔΗΜΗΤΡΑ</t>
  </si>
  <si>
    <t>ΣΤΑΜΑΤΙΟΣ</t>
  </si>
  <si>
    <t>Τ305645</t>
  </si>
  <si>
    <t>ΜΑΝΩΛΑΚΟΥ</t>
  </si>
  <si>
    <t>ΕΥΓΕΝΙΑ</t>
  </si>
  <si>
    <t>Π 508686</t>
  </si>
  <si>
    <t>ΕΥΑΓΓΕΛΑΚΟΥ</t>
  </si>
  <si>
    <t>ΠΑΝΑΓΙΩΤΑ</t>
  </si>
  <si>
    <t>Μ497098</t>
  </si>
  <si>
    <t>ΑΝΑΣΤΑΣΑΚΗ</t>
  </si>
  <si>
    <t>ΓΑΡΥΦΑΛΛΙΑ</t>
  </si>
  <si>
    <t>ΘΕΟΔΩΡΟΣ</t>
  </si>
  <si>
    <t>ΑΚ374937</t>
  </si>
  <si>
    <t>ΡΟΥΓΑ</t>
  </si>
  <si>
    <t>ΚΥΡΙΑΚΗ</t>
  </si>
  <si>
    <t>ΝΙΚΟΛΑΟΣ</t>
  </si>
  <si>
    <t>ΑΜ345198</t>
  </si>
  <si>
    <t>PULAJ</t>
  </si>
  <si>
    <t>MINA</t>
  </si>
  <si>
    <t>HAREDIN</t>
  </si>
  <si>
    <t>BI802306</t>
  </si>
  <si>
    <t>ΚΑΡΑΚΙΤΣΟΥ</t>
  </si>
  <si>
    <t>ΗΛΙΑΝΝΑ</t>
  </si>
  <si>
    <t>Χ905864</t>
  </si>
  <si>
    <t>ΚΑΤΣΟΥΛΩΤΟΥ</t>
  </si>
  <si>
    <t>Ν 500469</t>
  </si>
  <si>
    <t>ΑΡΤΙΝΙΟΥ</t>
  </si>
  <si>
    <t>ΣΟΦΙΑ</t>
  </si>
  <si>
    <t>ΣΠΥΡΙΔΩΝ</t>
  </si>
  <si>
    <t>Χ403682</t>
  </si>
  <si>
    <t>NYAGOLOVA</t>
  </si>
  <si>
    <t>PAVLINA</t>
  </si>
  <si>
    <t>MITEVA</t>
  </si>
  <si>
    <t>644177729</t>
  </si>
  <si>
    <t>ΞΑΣΤΕΡΟΥΛΗ</t>
  </si>
  <si>
    <t>Ρ885717</t>
  </si>
  <si>
    <t>ΚΟΝΤΑΚΟΥ</t>
  </si>
  <si>
    <t>ΑΝΑΡΓΥΡΟΣ</t>
  </si>
  <si>
    <t>ΑΒ 799305</t>
  </si>
  <si>
    <t>ΣΟΒΟΛΟΥ</t>
  </si>
  <si>
    <t>ΑΦΡΟΔΙΤΗ</t>
  </si>
  <si>
    <t>ΑΗ735352</t>
  </si>
  <si>
    <t xml:space="preserve">ΜΕΪΜΕΤΗ </t>
  </si>
  <si>
    <t>ΩΡΑΙΑ</t>
  </si>
  <si>
    <t>ΠΑΝΤΕΛΗΣ</t>
  </si>
  <si>
    <t>ΑΝ 285028</t>
  </si>
  <si>
    <t>ΔΑΜΙΑΝΟΣ</t>
  </si>
  <si>
    <t>Σ510134</t>
  </si>
  <si>
    <t>ΣΤΑΥΡΟΥΛΑ</t>
  </si>
  <si>
    <t>ΑΒ407071</t>
  </si>
  <si>
    <t>ΚΟΝΤΡΑΦΟΥΡΗ</t>
  </si>
  <si>
    <t>ΑΜ574315</t>
  </si>
  <si>
    <t>Ο ΠΡΟΕΔΡΟΣ</t>
  </si>
  <si>
    <t>ΤΑ ΜΕΛΗ</t>
  </si>
  <si>
    <t>ΛΑΓΓΗΣ ΙΩΑΝΝΗΣ</t>
  </si>
  <si>
    <t>ΤΖΑΚΑ ΕΛΕΝΗ</t>
  </si>
  <si>
    <t>ΚΟΛΛΙΑΚΟΥ ΠΑΝΑΓΙΩΤΑ</t>
  </si>
  <si>
    <t>ΚΑΤΑΤΑΞΗ ΠΛΗΡΟΥΣ ΑΠΑΣΧΟΛΗΣΗ ΟΡΙΣΤΙΚΟΙ ΠΙΝΑΚΕΣ</t>
  </si>
  <si>
    <t>ΑΡ. ΠΡΩΤ. 10302/7-9-2020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</si>
</sst>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3" x14ac:knownFonts="1">
    <font>
      <sz val="11"/>
      <color theme="1"/>
      <name val="Calibri"/>
      <family val="2"/>
      <charset val="161"/>
      <scheme val="minor"/>
    </font>
    <font>
      <sz val="7"/>
      <name val="Arial Greek"/>
      <charset val="161"/>
    </font>
    <font>
      <b/>
      <sz val="7"/>
      <name val="Arial Greek"/>
      <charset val="161"/>
    </font>
    <font>
      <b/>
      <sz val="7"/>
      <color indexed="12"/>
      <name val="Arial Greek"/>
      <charset val="161"/>
    </font>
    <font>
      <b/>
      <u/>
      <sz val="7"/>
      <name val="Arial Greek"/>
      <charset val="161"/>
    </font>
    <font>
      <b/>
      <sz val="12"/>
      <name val="Arial Narrow"/>
      <family val="2"/>
      <charset val="161"/>
    </font>
    <font>
      <b/>
      <sz val="12"/>
      <color indexed="12"/>
      <name val="Arial Greek"/>
      <charset val="161"/>
    </font>
    <font>
      <sz val="7"/>
      <name val="Arial"/>
      <charset val="161"/>
    </font>
    <font>
      <b/>
      <sz val="7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10"/>
      <name val="Arial Greek"/>
      <charset val="161"/>
    </font>
    <font>
      <sz val="7"/>
      <color indexed="12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0" fillId="0" borderId="0" xfId="0"/>
    <xf numFmtId="0" fontId="1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1" fontId="3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9" fillId="0" borderId="12" xfId="0" applyNumberFormat="1" applyFont="1" applyFill="1" applyBorder="1" applyAlignment="1" applyProtection="1">
      <alignment horizontal="center" textRotation="90" wrapText="1"/>
    </xf>
    <xf numFmtId="0" fontId="9" fillId="0" borderId="12" xfId="0" applyFont="1" applyFill="1" applyBorder="1" applyAlignment="1" applyProtection="1">
      <alignment horizontal="center" textRotation="90" wrapText="1"/>
    </xf>
    <xf numFmtId="164" fontId="3" fillId="0" borderId="12" xfId="0" applyNumberFormat="1" applyFont="1" applyFill="1" applyBorder="1" applyAlignment="1" applyProtection="1">
      <alignment horizontal="center" wrapText="1"/>
    </xf>
    <xf numFmtId="49" fontId="3" fillId="0" borderId="12" xfId="0" applyNumberFormat="1" applyFont="1" applyFill="1" applyBorder="1" applyAlignment="1" applyProtection="1">
      <alignment horizontal="center" wrapText="1"/>
    </xf>
    <xf numFmtId="0" fontId="7" fillId="0" borderId="12" xfId="0" applyFont="1" applyBorder="1" applyAlignment="1" applyProtection="1">
      <alignment horizontal="center"/>
      <protection locked="0"/>
    </xf>
    <xf numFmtId="0" fontId="1" fillId="0" borderId="12" xfId="1" applyFont="1" applyBorder="1" applyAlignment="1" applyProtection="1">
      <alignment horizontal="center"/>
      <protection locked="0"/>
    </xf>
    <xf numFmtId="49" fontId="1" fillId="0" borderId="12" xfId="1" applyNumberFormat="1" applyFont="1" applyBorder="1" applyAlignment="1" applyProtection="1">
      <alignment horizontal="center"/>
      <protection locked="0"/>
    </xf>
    <xf numFmtId="164" fontId="12" fillId="0" borderId="12" xfId="1" applyNumberFormat="1" applyFont="1" applyBorder="1" applyAlignment="1" applyProtection="1">
      <alignment horizontal="center"/>
      <protection locked="0"/>
    </xf>
    <xf numFmtId="1" fontId="12" fillId="0" borderId="12" xfId="1" applyNumberFormat="1" applyFont="1" applyBorder="1" applyAlignment="1" applyProtection="1">
      <alignment horizontal="center"/>
      <protection locked="0"/>
    </xf>
    <xf numFmtId="1" fontId="1" fillId="2" borderId="12" xfId="1" applyNumberFormat="1" applyFont="1" applyFill="1" applyBorder="1" applyAlignment="1" applyProtection="1">
      <alignment horizontal="center"/>
    </xf>
    <xf numFmtId="1" fontId="2" fillId="2" borderId="12" xfId="1" applyNumberFormat="1" applyFont="1" applyFill="1" applyBorder="1" applyAlignment="1" applyProtection="1">
      <alignment horizontal="center"/>
    </xf>
    <xf numFmtId="1" fontId="1" fillId="2" borderId="12" xfId="1" quotePrefix="1" applyNumberFormat="1" applyFont="1" applyFill="1" applyBorder="1" applyAlignment="1" applyProtection="1">
      <alignment horizontal="center"/>
    </xf>
    <xf numFmtId="1" fontId="1" fillId="3" borderId="12" xfId="1" applyNumberFormat="1" applyFont="1" applyFill="1" applyBorder="1" applyAlignment="1" applyProtection="1">
      <alignment horizontal="center"/>
    </xf>
    <xf numFmtId="1" fontId="2" fillId="3" borderId="12" xfId="1" applyNumberFormat="1" applyFont="1" applyFill="1" applyBorder="1" applyAlignment="1" applyProtection="1">
      <alignment horizontal="center"/>
    </xf>
    <xf numFmtId="3" fontId="2" fillId="3" borderId="12" xfId="1" applyNumberFormat="1" applyFont="1" applyFill="1" applyBorder="1" applyAlignment="1" applyProtection="1">
      <alignment horizontal="center"/>
    </xf>
    <xf numFmtId="1" fontId="1" fillId="0" borderId="12" xfId="1" applyNumberFormat="1" applyFont="1" applyBorder="1" applyAlignment="1" applyProtection="1">
      <alignment horizontal="center"/>
      <protection locked="0"/>
    </xf>
    <xf numFmtId="0" fontId="11" fillId="0" borderId="12" xfId="1" applyFont="1" applyBorder="1" applyAlignment="1" applyProtection="1">
      <alignment horizontal="center"/>
      <protection locked="0"/>
    </xf>
    <xf numFmtId="49" fontId="11" fillId="0" borderId="12" xfId="1" applyNumberFormat="1" applyFont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 textRotation="90" wrapText="1"/>
    </xf>
    <xf numFmtId="0" fontId="3" fillId="0" borderId="12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1" fontId="9" fillId="0" borderId="12" xfId="0" applyNumberFormat="1" applyFont="1" applyFill="1" applyBorder="1" applyAlignment="1" applyProtection="1">
      <alignment horizontal="center" textRotation="90" wrapText="1"/>
    </xf>
    <xf numFmtId="0" fontId="10" fillId="0" borderId="12" xfId="0" applyFont="1" applyFill="1" applyBorder="1" applyAlignment="1" applyProtection="1">
      <alignment horizontal="center" textRotation="90" wrapText="1"/>
    </xf>
    <xf numFmtId="2" fontId="10" fillId="0" borderId="12" xfId="0" applyNumberFormat="1" applyFont="1" applyFill="1" applyBorder="1" applyAlignment="1" applyProtection="1">
      <alignment horizontal="center" textRotation="90" wrapText="1"/>
    </xf>
    <xf numFmtId="4" fontId="10" fillId="0" borderId="12" xfId="0" applyNumberFormat="1" applyFont="1" applyFill="1" applyBorder="1" applyAlignment="1" applyProtection="1">
      <alignment horizontal="center" textRotation="90"/>
    </xf>
    <xf numFmtId="4" fontId="9" fillId="0" borderId="12" xfId="0" applyNumberFormat="1" applyFont="1" applyFill="1" applyBorder="1" applyAlignment="1" applyProtection="1">
      <alignment horizontal="center" textRotation="9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textRotation="90"/>
    </xf>
    <xf numFmtId="49" fontId="8" fillId="0" borderId="12" xfId="0" applyNumberFormat="1" applyFont="1" applyFill="1" applyBorder="1" applyAlignment="1" applyProtection="1">
      <alignment horizontal="center" textRotation="90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5" fillId="0" borderId="0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</cellXfs>
  <cellStyles count="2">
    <cellStyle name="Βασικό_ΤΕΛ. ΠΙΝ.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"/>
  <sheetViews>
    <sheetView tabSelected="1" topLeftCell="D11" workbookViewId="0">
      <selection activeCell="A9" sqref="A9"/>
    </sheetView>
  </sheetViews>
  <sheetFormatPr defaultRowHeight="15" x14ac:dyDescent="0.25"/>
  <cols>
    <col min="2" max="2" width="11.140625" bestFit="1" customWidth="1"/>
    <col min="4" max="4" width="11.28515625" bestFit="1" customWidth="1"/>
  </cols>
  <sheetData>
    <row r="1" spans="1:26" x14ac:dyDescent="0.25">
      <c r="A1" s="1"/>
      <c r="B1" s="51" t="s">
        <v>0</v>
      </c>
      <c r="C1" s="52"/>
      <c r="D1" s="52"/>
      <c r="E1" s="52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  <c r="Q1" s="2"/>
      <c r="R1" s="2"/>
      <c r="S1" s="1"/>
      <c r="T1" s="3"/>
      <c r="U1" s="3"/>
      <c r="V1" s="55" t="s">
        <v>1</v>
      </c>
      <c r="W1" s="55"/>
      <c r="X1" s="4"/>
      <c r="Y1" s="5"/>
      <c r="Z1" s="4"/>
    </row>
    <row r="2" spans="1:26" ht="15.75" x14ac:dyDescent="0.25">
      <c r="A2" s="1"/>
      <c r="B2" s="40" t="s">
        <v>2</v>
      </c>
      <c r="C2" s="41"/>
      <c r="D2" s="41"/>
      <c r="E2" s="41"/>
      <c r="F2" s="42"/>
      <c r="G2" s="56" t="s">
        <v>3</v>
      </c>
      <c r="H2" s="56"/>
      <c r="I2" s="56"/>
      <c r="J2" s="56"/>
      <c r="K2" s="56"/>
      <c r="L2" s="56"/>
      <c r="M2" s="56"/>
      <c r="N2" s="56"/>
      <c r="O2" s="56"/>
      <c r="P2" s="56"/>
      <c r="Q2" s="6"/>
      <c r="R2" s="6"/>
      <c r="S2" s="57" t="s">
        <v>4</v>
      </c>
      <c r="T2" s="57"/>
      <c r="U2" s="57"/>
      <c r="V2" s="58"/>
      <c r="W2" s="59"/>
      <c r="X2" s="4"/>
      <c r="Y2" s="5"/>
      <c r="Z2" s="4"/>
    </row>
    <row r="3" spans="1:26" x14ac:dyDescent="0.25">
      <c r="A3" s="1"/>
      <c r="B3" s="40" t="s">
        <v>5</v>
      </c>
      <c r="C3" s="41"/>
      <c r="D3" s="41"/>
      <c r="E3" s="41"/>
      <c r="F3" s="42"/>
      <c r="G3" s="43" t="s">
        <v>6</v>
      </c>
      <c r="H3" s="43"/>
      <c r="I3" s="43"/>
      <c r="J3" s="43"/>
      <c r="K3" s="43"/>
      <c r="L3" s="43"/>
      <c r="M3" s="43"/>
      <c r="N3" s="43"/>
      <c r="O3" s="43"/>
      <c r="P3" s="43"/>
      <c r="Q3" s="7"/>
      <c r="R3" s="7"/>
      <c r="S3" s="8"/>
      <c r="T3" s="8"/>
      <c r="U3" s="8"/>
      <c r="V3" s="8"/>
      <c r="W3" s="8"/>
      <c r="X3" s="4"/>
      <c r="Y3" s="5"/>
      <c r="Z3" s="4"/>
    </row>
    <row r="4" spans="1:26" ht="16.5" thickBot="1" x14ac:dyDescent="0.3">
      <c r="A4" s="1"/>
      <c r="B4" s="44" t="s">
        <v>7</v>
      </c>
      <c r="C4" s="45"/>
      <c r="D4" s="45"/>
      <c r="E4" s="45"/>
      <c r="F4" s="46"/>
      <c r="G4" s="47" t="s">
        <v>8</v>
      </c>
      <c r="H4" s="47"/>
      <c r="I4" s="47"/>
      <c r="J4" s="47"/>
      <c r="K4" s="47"/>
      <c r="L4" s="47"/>
      <c r="M4" s="47"/>
      <c r="N4" s="47"/>
      <c r="O4" s="47"/>
      <c r="P4" s="47"/>
      <c r="Q4" s="9"/>
      <c r="R4" s="9"/>
      <c r="S4" s="8"/>
      <c r="T4" s="10" t="s">
        <v>9</v>
      </c>
      <c r="U4" s="8"/>
      <c r="V4" s="8"/>
      <c r="W4" s="8"/>
      <c r="X4" s="4"/>
      <c r="Y4" s="5"/>
      <c r="Z4" s="4"/>
    </row>
    <row r="5" spans="1:26" ht="16.5" thickBot="1" x14ac:dyDescent="0.3">
      <c r="A5" s="11"/>
      <c r="B5" s="11"/>
      <c r="C5" s="11" t="s">
        <v>167</v>
      </c>
      <c r="D5" s="11"/>
      <c r="E5" s="11"/>
      <c r="F5" s="11"/>
      <c r="G5" s="48" t="s">
        <v>166</v>
      </c>
      <c r="H5" s="48"/>
      <c r="I5" s="48"/>
      <c r="J5" s="48"/>
      <c r="K5" s="48"/>
      <c r="L5" s="48"/>
      <c r="M5" s="48"/>
      <c r="N5" s="48"/>
      <c r="O5" s="48"/>
      <c r="P5" s="48"/>
      <c r="Q5" s="12"/>
      <c r="R5" s="12"/>
      <c r="S5" s="13"/>
      <c r="T5" s="11"/>
      <c r="U5" s="11"/>
      <c r="V5" s="11"/>
      <c r="W5" s="11"/>
      <c r="X5" s="4"/>
      <c r="Y5" s="5"/>
      <c r="Z5" s="4"/>
    </row>
    <row r="6" spans="1:26" ht="15.75" thickBot="1" x14ac:dyDescent="0.3">
      <c r="A6" s="49" t="s">
        <v>10</v>
      </c>
      <c r="B6" s="32" t="s">
        <v>11</v>
      </c>
      <c r="C6" s="32" t="s">
        <v>12</v>
      </c>
      <c r="D6" s="50" t="s">
        <v>13</v>
      </c>
      <c r="E6" s="32" t="s">
        <v>14</v>
      </c>
      <c r="F6" s="32" t="s">
        <v>15</v>
      </c>
      <c r="G6" s="33" t="s">
        <v>16</v>
      </c>
      <c r="H6" s="33"/>
      <c r="I6" s="33"/>
      <c r="J6" s="33"/>
      <c r="K6" s="33"/>
      <c r="L6" s="33"/>
      <c r="M6" s="33"/>
      <c r="N6" s="33"/>
      <c r="O6" s="34" t="s">
        <v>17</v>
      </c>
      <c r="P6" s="34"/>
      <c r="Q6" s="34"/>
      <c r="R6" s="34"/>
      <c r="S6" s="34"/>
      <c r="T6" s="34"/>
      <c r="U6" s="34"/>
      <c r="V6" s="34"/>
      <c r="W6" s="34"/>
      <c r="X6" s="35" t="s">
        <v>18</v>
      </c>
      <c r="Y6" s="35" t="s">
        <v>19</v>
      </c>
      <c r="Z6" s="38" t="s">
        <v>20</v>
      </c>
    </row>
    <row r="7" spans="1:26" ht="89.25" thickBot="1" x14ac:dyDescent="0.3">
      <c r="A7" s="49"/>
      <c r="B7" s="32"/>
      <c r="C7" s="32"/>
      <c r="D7" s="50"/>
      <c r="E7" s="32"/>
      <c r="F7" s="32"/>
      <c r="G7" s="14" t="s">
        <v>21</v>
      </c>
      <c r="H7" s="14" t="s">
        <v>22</v>
      </c>
      <c r="I7" s="15" t="s">
        <v>23</v>
      </c>
      <c r="J7" s="15" t="s">
        <v>24</v>
      </c>
      <c r="K7" s="15" t="s">
        <v>25</v>
      </c>
      <c r="L7" s="15" t="s">
        <v>26</v>
      </c>
      <c r="M7" s="15" t="s">
        <v>27</v>
      </c>
      <c r="N7" s="15" t="s">
        <v>28</v>
      </c>
      <c r="O7" s="36" t="s">
        <v>29</v>
      </c>
      <c r="P7" s="36" t="s">
        <v>30</v>
      </c>
      <c r="Q7" s="36" t="s">
        <v>31</v>
      </c>
      <c r="R7" s="36" t="s">
        <v>32</v>
      </c>
      <c r="S7" s="36" t="s">
        <v>33</v>
      </c>
      <c r="T7" s="36" t="s">
        <v>34</v>
      </c>
      <c r="U7" s="36" t="s">
        <v>35</v>
      </c>
      <c r="V7" s="36" t="s">
        <v>36</v>
      </c>
      <c r="W7" s="37" t="s">
        <v>37</v>
      </c>
      <c r="X7" s="35"/>
      <c r="Y7" s="35"/>
      <c r="Z7" s="39"/>
    </row>
    <row r="8" spans="1:26" ht="15.75" thickBot="1" x14ac:dyDescent="0.3">
      <c r="A8" s="49"/>
      <c r="B8" s="32"/>
      <c r="C8" s="32"/>
      <c r="D8" s="50"/>
      <c r="E8" s="32"/>
      <c r="F8" s="32"/>
      <c r="G8" s="16" t="s">
        <v>38</v>
      </c>
      <c r="H8" s="17" t="s">
        <v>39</v>
      </c>
      <c r="I8" s="17" t="s">
        <v>40</v>
      </c>
      <c r="J8" s="17" t="s">
        <v>41</v>
      </c>
      <c r="K8" s="17" t="s">
        <v>42</v>
      </c>
      <c r="L8" s="17" t="s">
        <v>43</v>
      </c>
      <c r="M8" s="17" t="s">
        <v>44</v>
      </c>
      <c r="N8" s="17" t="s">
        <v>45</v>
      </c>
      <c r="O8" s="36"/>
      <c r="P8" s="36"/>
      <c r="Q8" s="36"/>
      <c r="R8" s="36"/>
      <c r="S8" s="36"/>
      <c r="T8" s="36"/>
      <c r="U8" s="36"/>
      <c r="V8" s="36"/>
      <c r="W8" s="37"/>
      <c r="X8" s="35"/>
      <c r="Y8" s="35"/>
      <c r="Z8" s="39"/>
    </row>
    <row r="9" spans="1:26" ht="15.75" thickBot="1" x14ac:dyDescent="0.3">
      <c r="A9" s="18">
        <v>1</v>
      </c>
      <c r="B9" s="19" t="s">
        <v>46</v>
      </c>
      <c r="C9" s="19" t="s">
        <v>47</v>
      </c>
      <c r="D9" s="20" t="s">
        <v>48</v>
      </c>
      <c r="E9" s="20" t="s">
        <v>49</v>
      </c>
      <c r="F9" s="19">
        <v>129219684</v>
      </c>
      <c r="G9" s="21">
        <v>149</v>
      </c>
      <c r="H9" s="21">
        <v>15</v>
      </c>
      <c r="I9" s="22"/>
      <c r="J9" s="22"/>
      <c r="K9" s="22"/>
      <c r="L9" s="22"/>
      <c r="M9" s="22"/>
      <c r="N9" s="22">
        <v>44</v>
      </c>
      <c r="O9" s="23">
        <f t="shared" ref="O9:O43" si="0">G9*17</f>
        <v>2533</v>
      </c>
      <c r="P9" s="23">
        <v>2086</v>
      </c>
      <c r="Q9" s="24">
        <f t="shared" ref="Q9:Q43" si="1">O9+P9</f>
        <v>4619</v>
      </c>
      <c r="R9" s="25">
        <f t="shared" ref="R9:R43" si="2">IF(I9=4,30,IF(I9=5,40,IF(I9=6,50,IF(I9=7,60,IF(I9=8,70,0)))))</f>
        <v>0</v>
      </c>
      <c r="S9" s="23">
        <f t="shared" ref="S9:S43" si="3">IF(J9=3,15,0)</f>
        <v>0</v>
      </c>
      <c r="T9" s="23">
        <f t="shared" ref="T9:T43" si="4">IF(K9=1,5,IF(K9=2,10,IF(K9=3,20,IF(K9&gt;3,20,0))))</f>
        <v>0</v>
      </c>
      <c r="U9" s="23">
        <f t="shared" ref="U9:U43" si="5">IF(L9=1,10,IF(L9=2,20,IF(L9=3,30,IF(L9&gt;3,30,0))))</f>
        <v>0</v>
      </c>
      <c r="V9" s="23">
        <f t="shared" ref="V9:V43" si="6">IF(M9&gt;=70,17,IF(M9&gt;=67,15,IF(M9&gt;=60,12,IF(M9&gt;=50,10,0))))</f>
        <v>0</v>
      </c>
      <c r="W9" s="23">
        <f t="shared" ref="W9:W43" si="7">IF(N9=0,0,IF(N9&lt;=50,10,IF(N9&lt;=100,20)))</f>
        <v>10</v>
      </c>
      <c r="X9" s="26">
        <v>1</v>
      </c>
      <c r="Y9" s="27"/>
      <c r="Z9" s="28">
        <f t="shared" ref="Z9:Z43" si="8">Q9+R9+S9+T9+U9+V9+W9</f>
        <v>4629</v>
      </c>
    </row>
    <row r="10" spans="1:26" ht="15.75" thickBot="1" x14ac:dyDescent="0.3">
      <c r="A10" s="18">
        <v>2</v>
      </c>
      <c r="B10" s="19" t="s">
        <v>50</v>
      </c>
      <c r="C10" s="19" t="s">
        <v>51</v>
      </c>
      <c r="D10" s="20" t="s">
        <v>52</v>
      </c>
      <c r="E10" s="20" t="s">
        <v>53</v>
      </c>
      <c r="F10" s="19">
        <v>121063992</v>
      </c>
      <c r="G10" s="21">
        <v>145</v>
      </c>
      <c r="H10" s="21">
        <v>16</v>
      </c>
      <c r="I10" s="22"/>
      <c r="J10" s="22"/>
      <c r="K10" s="22">
        <v>2</v>
      </c>
      <c r="L10" s="22">
        <v>3</v>
      </c>
      <c r="M10" s="22">
        <v>81</v>
      </c>
      <c r="N10" s="22">
        <v>43</v>
      </c>
      <c r="O10" s="23">
        <f t="shared" si="0"/>
        <v>2465</v>
      </c>
      <c r="P10" s="23">
        <v>2056</v>
      </c>
      <c r="Q10" s="23">
        <f t="shared" si="1"/>
        <v>4521</v>
      </c>
      <c r="R10" s="25">
        <f t="shared" si="2"/>
        <v>0</v>
      </c>
      <c r="S10" s="23">
        <f t="shared" si="3"/>
        <v>0</v>
      </c>
      <c r="T10" s="23">
        <f t="shared" si="4"/>
        <v>10</v>
      </c>
      <c r="U10" s="23">
        <f t="shared" si="5"/>
        <v>30</v>
      </c>
      <c r="V10" s="23">
        <f t="shared" si="6"/>
        <v>17</v>
      </c>
      <c r="W10" s="23">
        <f t="shared" si="7"/>
        <v>10</v>
      </c>
      <c r="X10" s="26">
        <v>1</v>
      </c>
      <c r="Y10" s="27"/>
      <c r="Z10" s="28">
        <f t="shared" si="8"/>
        <v>4588</v>
      </c>
    </row>
    <row r="11" spans="1:26" ht="15.75" thickBot="1" x14ac:dyDescent="0.3">
      <c r="A11" s="18">
        <v>3</v>
      </c>
      <c r="B11" s="19" t="s">
        <v>54</v>
      </c>
      <c r="C11" s="19" t="s">
        <v>55</v>
      </c>
      <c r="D11" s="20" t="s">
        <v>56</v>
      </c>
      <c r="E11" s="20" t="s">
        <v>57</v>
      </c>
      <c r="F11" s="19">
        <v>126698218</v>
      </c>
      <c r="G11" s="21">
        <v>89</v>
      </c>
      <c r="H11" s="21">
        <v>17</v>
      </c>
      <c r="I11" s="22">
        <v>4</v>
      </c>
      <c r="J11" s="22"/>
      <c r="K11" s="22">
        <v>2</v>
      </c>
      <c r="L11" s="22">
        <v>2</v>
      </c>
      <c r="M11" s="22"/>
      <c r="N11" s="22">
        <v>42</v>
      </c>
      <c r="O11" s="23">
        <f t="shared" si="0"/>
        <v>1513</v>
      </c>
      <c r="P11" s="23">
        <f>G11*H11</f>
        <v>1513</v>
      </c>
      <c r="Q11" s="24">
        <f t="shared" si="1"/>
        <v>3026</v>
      </c>
      <c r="R11" s="25">
        <f t="shared" si="2"/>
        <v>30</v>
      </c>
      <c r="S11" s="23">
        <f t="shared" si="3"/>
        <v>0</v>
      </c>
      <c r="T11" s="23">
        <f t="shared" si="4"/>
        <v>10</v>
      </c>
      <c r="U11" s="23">
        <f t="shared" si="5"/>
        <v>20</v>
      </c>
      <c r="V11" s="23">
        <f t="shared" si="6"/>
        <v>0</v>
      </c>
      <c r="W11" s="23">
        <f t="shared" si="7"/>
        <v>10</v>
      </c>
      <c r="X11" s="26">
        <v>1</v>
      </c>
      <c r="Y11" s="27"/>
      <c r="Z11" s="28">
        <f t="shared" si="8"/>
        <v>3096</v>
      </c>
    </row>
    <row r="12" spans="1:26" ht="15.75" thickBot="1" x14ac:dyDescent="0.3">
      <c r="A12" s="18">
        <v>4</v>
      </c>
      <c r="B12" s="19" t="s">
        <v>58</v>
      </c>
      <c r="C12" s="19" t="s">
        <v>59</v>
      </c>
      <c r="D12" s="20" t="s">
        <v>52</v>
      </c>
      <c r="E12" s="20" t="s">
        <v>60</v>
      </c>
      <c r="F12" s="19">
        <v>129204622</v>
      </c>
      <c r="G12" s="21">
        <v>99</v>
      </c>
      <c r="H12" s="21">
        <v>7</v>
      </c>
      <c r="I12" s="22"/>
      <c r="J12" s="22"/>
      <c r="K12" s="22">
        <v>2</v>
      </c>
      <c r="L12" s="22"/>
      <c r="M12" s="22"/>
      <c r="N12" s="22">
        <v>47</v>
      </c>
      <c r="O12" s="23">
        <f t="shared" si="0"/>
        <v>1683</v>
      </c>
      <c r="P12" s="23">
        <f>G12*H12</f>
        <v>693</v>
      </c>
      <c r="Q12" s="24">
        <f t="shared" si="1"/>
        <v>2376</v>
      </c>
      <c r="R12" s="25">
        <f t="shared" si="2"/>
        <v>0</v>
      </c>
      <c r="S12" s="23">
        <f t="shared" si="3"/>
        <v>0</v>
      </c>
      <c r="T12" s="23">
        <f t="shared" si="4"/>
        <v>10</v>
      </c>
      <c r="U12" s="23">
        <f t="shared" si="5"/>
        <v>0</v>
      </c>
      <c r="V12" s="23">
        <f t="shared" si="6"/>
        <v>0</v>
      </c>
      <c r="W12" s="23">
        <f t="shared" si="7"/>
        <v>10</v>
      </c>
      <c r="X12" s="26">
        <v>2</v>
      </c>
      <c r="Y12" s="27"/>
      <c r="Z12" s="28">
        <f t="shared" si="8"/>
        <v>2396</v>
      </c>
    </row>
    <row r="13" spans="1:26" ht="15.75" thickBot="1" x14ac:dyDescent="0.3">
      <c r="A13" s="18">
        <v>5</v>
      </c>
      <c r="B13" s="19" t="s">
        <v>61</v>
      </c>
      <c r="C13" s="19" t="s">
        <v>62</v>
      </c>
      <c r="D13" s="20" t="s">
        <v>63</v>
      </c>
      <c r="E13" s="20" t="s">
        <v>64</v>
      </c>
      <c r="F13" s="19">
        <v>129242000</v>
      </c>
      <c r="G13" s="21">
        <v>89</v>
      </c>
      <c r="H13" s="21">
        <v>8</v>
      </c>
      <c r="I13" s="22"/>
      <c r="J13" s="22"/>
      <c r="K13" s="22">
        <v>2</v>
      </c>
      <c r="L13" s="22">
        <v>2</v>
      </c>
      <c r="M13" s="22"/>
      <c r="N13" s="22">
        <v>34</v>
      </c>
      <c r="O13" s="23">
        <f t="shared" si="0"/>
        <v>1513</v>
      </c>
      <c r="P13" s="23">
        <f>G13*H13</f>
        <v>712</v>
      </c>
      <c r="Q13" s="24">
        <f t="shared" si="1"/>
        <v>2225</v>
      </c>
      <c r="R13" s="25">
        <f t="shared" si="2"/>
        <v>0</v>
      </c>
      <c r="S13" s="23">
        <f t="shared" si="3"/>
        <v>0</v>
      </c>
      <c r="T13" s="23">
        <f t="shared" si="4"/>
        <v>10</v>
      </c>
      <c r="U13" s="23">
        <f t="shared" si="5"/>
        <v>20</v>
      </c>
      <c r="V13" s="23">
        <f t="shared" si="6"/>
        <v>0</v>
      </c>
      <c r="W13" s="23">
        <f t="shared" si="7"/>
        <v>10</v>
      </c>
      <c r="X13" s="26">
        <v>1</v>
      </c>
      <c r="Y13" s="27"/>
      <c r="Z13" s="28">
        <f t="shared" si="8"/>
        <v>2265</v>
      </c>
    </row>
    <row r="14" spans="1:26" ht="15.75" thickBot="1" x14ac:dyDescent="0.3">
      <c r="A14" s="18">
        <v>6</v>
      </c>
      <c r="B14" s="19" t="s">
        <v>65</v>
      </c>
      <c r="C14" s="19" t="s">
        <v>66</v>
      </c>
      <c r="D14" s="20" t="s">
        <v>67</v>
      </c>
      <c r="E14" s="20" t="s">
        <v>68</v>
      </c>
      <c r="F14" s="19">
        <v>61984213</v>
      </c>
      <c r="G14" s="21">
        <v>79</v>
      </c>
      <c r="H14" s="21">
        <v>9</v>
      </c>
      <c r="I14" s="22"/>
      <c r="J14" s="22">
        <v>3</v>
      </c>
      <c r="K14" s="22">
        <v>3</v>
      </c>
      <c r="L14" s="22"/>
      <c r="M14" s="22"/>
      <c r="N14" s="22">
        <v>41</v>
      </c>
      <c r="O14" s="23">
        <f t="shared" si="0"/>
        <v>1343</v>
      </c>
      <c r="P14" s="23">
        <f>G14*H14</f>
        <v>711</v>
      </c>
      <c r="Q14" s="24">
        <f t="shared" si="1"/>
        <v>2054</v>
      </c>
      <c r="R14" s="25">
        <f t="shared" si="2"/>
        <v>0</v>
      </c>
      <c r="S14" s="23">
        <f t="shared" si="3"/>
        <v>15</v>
      </c>
      <c r="T14" s="23">
        <f t="shared" si="4"/>
        <v>20</v>
      </c>
      <c r="U14" s="23">
        <f t="shared" si="5"/>
        <v>0</v>
      </c>
      <c r="V14" s="23">
        <f t="shared" si="6"/>
        <v>0</v>
      </c>
      <c r="W14" s="23">
        <f t="shared" si="7"/>
        <v>10</v>
      </c>
      <c r="X14" s="26">
        <v>1</v>
      </c>
      <c r="Y14" s="27"/>
      <c r="Z14" s="28">
        <f t="shared" si="8"/>
        <v>2099</v>
      </c>
    </row>
    <row r="15" spans="1:26" ht="15.75" thickBot="1" x14ac:dyDescent="0.3">
      <c r="A15" s="18">
        <v>7</v>
      </c>
      <c r="B15" s="19" t="s">
        <v>69</v>
      </c>
      <c r="C15" s="19" t="s">
        <v>62</v>
      </c>
      <c r="D15" s="20" t="s">
        <v>70</v>
      </c>
      <c r="E15" s="20" t="s">
        <v>71</v>
      </c>
      <c r="F15" s="19">
        <v>111902157</v>
      </c>
      <c r="G15" s="21">
        <v>76</v>
      </c>
      <c r="H15" s="21">
        <v>9</v>
      </c>
      <c r="I15" s="22">
        <v>4</v>
      </c>
      <c r="J15" s="22"/>
      <c r="K15" s="22"/>
      <c r="L15" s="22"/>
      <c r="M15" s="22"/>
      <c r="N15" s="22">
        <v>50</v>
      </c>
      <c r="O15" s="23">
        <f t="shared" si="0"/>
        <v>1292</v>
      </c>
      <c r="P15" s="23">
        <f>G15*H15</f>
        <v>684</v>
      </c>
      <c r="Q15" s="23">
        <f t="shared" si="1"/>
        <v>1976</v>
      </c>
      <c r="R15" s="25">
        <f t="shared" si="2"/>
        <v>30</v>
      </c>
      <c r="S15" s="23">
        <f t="shared" si="3"/>
        <v>0</v>
      </c>
      <c r="T15" s="23">
        <f t="shared" si="4"/>
        <v>0</v>
      </c>
      <c r="U15" s="23">
        <f t="shared" si="5"/>
        <v>0</v>
      </c>
      <c r="V15" s="23">
        <f t="shared" si="6"/>
        <v>0</v>
      </c>
      <c r="W15" s="23">
        <f t="shared" si="7"/>
        <v>10</v>
      </c>
      <c r="X15" s="26">
        <v>1</v>
      </c>
      <c r="Y15" s="27"/>
      <c r="Z15" s="28">
        <f t="shared" si="8"/>
        <v>2016</v>
      </c>
    </row>
    <row r="16" spans="1:26" ht="15.75" thickBot="1" x14ac:dyDescent="0.3">
      <c r="A16" s="18">
        <v>8</v>
      </c>
      <c r="B16" s="19" t="s">
        <v>72</v>
      </c>
      <c r="C16" s="19" t="s">
        <v>73</v>
      </c>
      <c r="D16" s="20" t="s">
        <v>63</v>
      </c>
      <c r="E16" s="20" t="s">
        <v>74</v>
      </c>
      <c r="F16" s="19">
        <v>108445336</v>
      </c>
      <c r="G16" s="21">
        <v>89</v>
      </c>
      <c r="H16" s="21">
        <v>5</v>
      </c>
      <c r="I16" s="22">
        <v>4</v>
      </c>
      <c r="J16" s="22"/>
      <c r="K16" s="22"/>
      <c r="L16" s="22"/>
      <c r="M16" s="22"/>
      <c r="N16" s="22">
        <v>58</v>
      </c>
      <c r="O16" s="23">
        <f t="shared" si="0"/>
        <v>1513</v>
      </c>
      <c r="P16" s="23">
        <v>356</v>
      </c>
      <c r="Q16" s="23">
        <f t="shared" si="1"/>
        <v>1869</v>
      </c>
      <c r="R16" s="25">
        <f t="shared" si="2"/>
        <v>30</v>
      </c>
      <c r="S16" s="23">
        <f t="shared" si="3"/>
        <v>0</v>
      </c>
      <c r="T16" s="23">
        <f t="shared" si="4"/>
        <v>0</v>
      </c>
      <c r="U16" s="23">
        <f t="shared" si="5"/>
        <v>0</v>
      </c>
      <c r="V16" s="23">
        <f t="shared" si="6"/>
        <v>0</v>
      </c>
      <c r="W16" s="23">
        <f t="shared" si="7"/>
        <v>20</v>
      </c>
      <c r="X16" s="26">
        <v>1</v>
      </c>
      <c r="Y16" s="27"/>
      <c r="Z16" s="28">
        <f t="shared" si="8"/>
        <v>1919</v>
      </c>
    </row>
    <row r="17" spans="1:26" ht="15.75" thickBot="1" x14ac:dyDescent="0.3">
      <c r="A17" s="18">
        <v>9</v>
      </c>
      <c r="B17" s="19" t="s">
        <v>75</v>
      </c>
      <c r="C17" s="19" t="s">
        <v>76</v>
      </c>
      <c r="D17" s="20" t="s">
        <v>77</v>
      </c>
      <c r="E17" s="20" t="s">
        <v>78</v>
      </c>
      <c r="F17" s="19">
        <v>57922576</v>
      </c>
      <c r="G17" s="21">
        <v>89</v>
      </c>
      <c r="H17" s="21">
        <v>3</v>
      </c>
      <c r="I17" s="22">
        <v>4</v>
      </c>
      <c r="J17" s="22"/>
      <c r="K17" s="22">
        <v>2</v>
      </c>
      <c r="L17" s="22"/>
      <c r="M17" s="22"/>
      <c r="N17" s="22">
        <v>45</v>
      </c>
      <c r="O17" s="23">
        <f t="shared" si="0"/>
        <v>1513</v>
      </c>
      <c r="P17" s="23">
        <v>218</v>
      </c>
      <c r="Q17" s="23">
        <f t="shared" si="1"/>
        <v>1731</v>
      </c>
      <c r="R17" s="25">
        <f t="shared" si="2"/>
        <v>30</v>
      </c>
      <c r="S17" s="23">
        <f t="shared" si="3"/>
        <v>0</v>
      </c>
      <c r="T17" s="23">
        <f t="shared" si="4"/>
        <v>10</v>
      </c>
      <c r="U17" s="23">
        <f t="shared" si="5"/>
        <v>0</v>
      </c>
      <c r="V17" s="23">
        <f t="shared" si="6"/>
        <v>0</v>
      </c>
      <c r="W17" s="23">
        <f t="shared" si="7"/>
        <v>10</v>
      </c>
      <c r="X17" s="26">
        <v>1</v>
      </c>
      <c r="Y17" s="27"/>
      <c r="Z17" s="28">
        <f t="shared" si="8"/>
        <v>1781</v>
      </c>
    </row>
    <row r="18" spans="1:26" ht="15.75" thickBot="1" x14ac:dyDescent="0.3">
      <c r="A18" s="18">
        <v>10</v>
      </c>
      <c r="B18" s="19" t="s">
        <v>79</v>
      </c>
      <c r="C18" s="19" t="s">
        <v>80</v>
      </c>
      <c r="D18" s="20" t="s">
        <v>81</v>
      </c>
      <c r="E18" s="20" t="s">
        <v>82</v>
      </c>
      <c r="F18" s="19">
        <v>111933785</v>
      </c>
      <c r="G18" s="21">
        <v>76</v>
      </c>
      <c r="H18" s="21">
        <v>1</v>
      </c>
      <c r="I18" s="22"/>
      <c r="J18" s="22"/>
      <c r="K18" s="22">
        <v>1</v>
      </c>
      <c r="L18" s="22"/>
      <c r="M18" s="22"/>
      <c r="N18" s="22">
        <v>46</v>
      </c>
      <c r="O18" s="23">
        <f t="shared" si="0"/>
        <v>1292</v>
      </c>
      <c r="P18" s="23">
        <f>G18*H18</f>
        <v>76</v>
      </c>
      <c r="Q18" s="23">
        <f t="shared" si="1"/>
        <v>1368</v>
      </c>
      <c r="R18" s="25">
        <f t="shared" si="2"/>
        <v>0</v>
      </c>
      <c r="S18" s="23">
        <f t="shared" si="3"/>
        <v>0</v>
      </c>
      <c r="T18" s="23">
        <f t="shared" si="4"/>
        <v>5</v>
      </c>
      <c r="U18" s="23">
        <f t="shared" si="5"/>
        <v>0</v>
      </c>
      <c r="V18" s="23">
        <f t="shared" si="6"/>
        <v>0</v>
      </c>
      <c r="W18" s="23">
        <f t="shared" si="7"/>
        <v>10</v>
      </c>
      <c r="X18" s="26">
        <v>2</v>
      </c>
      <c r="Y18" s="27"/>
      <c r="Z18" s="28">
        <f t="shared" si="8"/>
        <v>1383</v>
      </c>
    </row>
    <row r="19" spans="1:26" ht="15.75" thickBot="1" x14ac:dyDescent="0.3">
      <c r="A19" s="18">
        <v>11</v>
      </c>
      <c r="B19" s="19" t="s">
        <v>83</v>
      </c>
      <c r="C19" s="19" t="s">
        <v>59</v>
      </c>
      <c r="D19" s="20" t="s">
        <v>84</v>
      </c>
      <c r="E19" s="20" t="s">
        <v>85</v>
      </c>
      <c r="F19" s="19">
        <v>108433835</v>
      </c>
      <c r="G19" s="21">
        <v>39</v>
      </c>
      <c r="H19" s="21">
        <v>16</v>
      </c>
      <c r="I19" s="22"/>
      <c r="J19" s="22"/>
      <c r="K19" s="22"/>
      <c r="L19" s="22"/>
      <c r="M19" s="22"/>
      <c r="N19" s="22">
        <v>47</v>
      </c>
      <c r="O19" s="23">
        <f t="shared" si="0"/>
        <v>663</v>
      </c>
      <c r="P19" s="23">
        <f>G19*H19</f>
        <v>624</v>
      </c>
      <c r="Q19" s="23">
        <f t="shared" si="1"/>
        <v>1287</v>
      </c>
      <c r="R19" s="25">
        <f t="shared" si="2"/>
        <v>0</v>
      </c>
      <c r="S19" s="23">
        <f t="shared" si="3"/>
        <v>0</v>
      </c>
      <c r="T19" s="23">
        <f t="shared" si="4"/>
        <v>0</v>
      </c>
      <c r="U19" s="23">
        <f t="shared" si="5"/>
        <v>0</v>
      </c>
      <c r="V19" s="23">
        <f t="shared" si="6"/>
        <v>0</v>
      </c>
      <c r="W19" s="23">
        <f t="shared" si="7"/>
        <v>10</v>
      </c>
      <c r="X19" s="26">
        <v>1</v>
      </c>
      <c r="Y19" s="27"/>
      <c r="Z19" s="28">
        <f t="shared" si="8"/>
        <v>1297</v>
      </c>
    </row>
    <row r="20" spans="1:26" ht="15.75" thickBot="1" x14ac:dyDescent="0.3">
      <c r="A20" s="18">
        <v>12</v>
      </c>
      <c r="B20" s="19" t="s">
        <v>86</v>
      </c>
      <c r="C20" s="19" t="s">
        <v>55</v>
      </c>
      <c r="D20" s="20" t="s">
        <v>63</v>
      </c>
      <c r="E20" s="20" t="s">
        <v>87</v>
      </c>
      <c r="F20" s="19">
        <v>69629260</v>
      </c>
      <c r="G20" s="21">
        <v>49</v>
      </c>
      <c r="H20" s="21">
        <v>9</v>
      </c>
      <c r="I20" s="22"/>
      <c r="J20" s="22"/>
      <c r="K20" s="22"/>
      <c r="L20" s="22"/>
      <c r="M20" s="22"/>
      <c r="N20" s="22">
        <v>40</v>
      </c>
      <c r="O20" s="23">
        <f t="shared" si="0"/>
        <v>833</v>
      </c>
      <c r="P20" s="23">
        <f>G20*H20</f>
        <v>441</v>
      </c>
      <c r="Q20" s="24">
        <f t="shared" si="1"/>
        <v>1274</v>
      </c>
      <c r="R20" s="25">
        <f t="shared" si="2"/>
        <v>0</v>
      </c>
      <c r="S20" s="23">
        <f t="shared" si="3"/>
        <v>0</v>
      </c>
      <c r="T20" s="23">
        <f t="shared" si="4"/>
        <v>0</v>
      </c>
      <c r="U20" s="23">
        <f t="shared" si="5"/>
        <v>0</v>
      </c>
      <c r="V20" s="23">
        <f t="shared" si="6"/>
        <v>0</v>
      </c>
      <c r="W20" s="23">
        <f t="shared" si="7"/>
        <v>10</v>
      </c>
      <c r="X20" s="26">
        <v>1</v>
      </c>
      <c r="Y20" s="27"/>
      <c r="Z20" s="28">
        <f t="shared" si="8"/>
        <v>1284</v>
      </c>
    </row>
    <row r="21" spans="1:26" ht="15.75" thickBot="1" x14ac:dyDescent="0.3">
      <c r="A21" s="18">
        <v>13</v>
      </c>
      <c r="B21" s="19" t="s">
        <v>88</v>
      </c>
      <c r="C21" s="19" t="s">
        <v>89</v>
      </c>
      <c r="D21" s="20" t="s">
        <v>48</v>
      </c>
      <c r="E21" s="20" t="s">
        <v>90</v>
      </c>
      <c r="F21" s="19">
        <v>129238754</v>
      </c>
      <c r="G21" s="21">
        <v>49</v>
      </c>
      <c r="H21" s="21">
        <v>6</v>
      </c>
      <c r="I21" s="22"/>
      <c r="J21" s="22"/>
      <c r="K21" s="22">
        <v>1</v>
      </c>
      <c r="L21" s="22"/>
      <c r="M21" s="22">
        <v>67</v>
      </c>
      <c r="N21" s="22">
        <v>34</v>
      </c>
      <c r="O21" s="23">
        <f t="shared" si="0"/>
        <v>833</v>
      </c>
      <c r="P21" s="23">
        <v>237</v>
      </c>
      <c r="Q21" s="23">
        <f t="shared" si="1"/>
        <v>1070</v>
      </c>
      <c r="R21" s="25">
        <f t="shared" si="2"/>
        <v>0</v>
      </c>
      <c r="S21" s="23">
        <f t="shared" si="3"/>
        <v>0</v>
      </c>
      <c r="T21" s="23">
        <f t="shared" si="4"/>
        <v>5</v>
      </c>
      <c r="U21" s="23">
        <f t="shared" si="5"/>
        <v>0</v>
      </c>
      <c r="V21" s="23">
        <f t="shared" si="6"/>
        <v>15</v>
      </c>
      <c r="W21" s="23">
        <f t="shared" si="7"/>
        <v>10</v>
      </c>
      <c r="X21" s="26">
        <v>1</v>
      </c>
      <c r="Y21" s="27"/>
      <c r="Z21" s="28">
        <f t="shared" si="8"/>
        <v>1100</v>
      </c>
    </row>
    <row r="22" spans="1:26" ht="15.75" thickBot="1" x14ac:dyDescent="0.3">
      <c r="A22" s="18">
        <v>14</v>
      </c>
      <c r="B22" s="19" t="s">
        <v>91</v>
      </c>
      <c r="C22" s="19" t="s">
        <v>92</v>
      </c>
      <c r="D22" s="20" t="s">
        <v>93</v>
      </c>
      <c r="E22" s="20" t="s">
        <v>94</v>
      </c>
      <c r="F22" s="19">
        <v>111914802</v>
      </c>
      <c r="G22" s="21">
        <v>27</v>
      </c>
      <c r="H22" s="21">
        <v>10</v>
      </c>
      <c r="I22" s="22">
        <v>4</v>
      </c>
      <c r="J22" s="22"/>
      <c r="K22" s="22">
        <v>2</v>
      </c>
      <c r="L22" s="22"/>
      <c r="M22" s="22"/>
      <c r="N22" s="22">
        <v>37</v>
      </c>
      <c r="O22" s="23">
        <f t="shared" si="0"/>
        <v>459</v>
      </c>
      <c r="P22" s="23">
        <f>G22*H22</f>
        <v>270</v>
      </c>
      <c r="Q22" s="23">
        <f t="shared" si="1"/>
        <v>729</v>
      </c>
      <c r="R22" s="25">
        <f t="shared" si="2"/>
        <v>30</v>
      </c>
      <c r="S22" s="23">
        <f t="shared" si="3"/>
        <v>0</v>
      </c>
      <c r="T22" s="23">
        <f t="shared" si="4"/>
        <v>10</v>
      </c>
      <c r="U22" s="23">
        <f t="shared" si="5"/>
        <v>0</v>
      </c>
      <c r="V22" s="23">
        <f t="shared" si="6"/>
        <v>0</v>
      </c>
      <c r="W22" s="23">
        <f t="shared" si="7"/>
        <v>10</v>
      </c>
      <c r="X22" s="26">
        <v>1</v>
      </c>
      <c r="Y22" s="27"/>
      <c r="Z22" s="28">
        <f t="shared" si="8"/>
        <v>779</v>
      </c>
    </row>
    <row r="23" spans="1:26" ht="15.75" thickBot="1" x14ac:dyDescent="0.3">
      <c r="A23" s="18">
        <v>15</v>
      </c>
      <c r="B23" s="19" t="s">
        <v>95</v>
      </c>
      <c r="C23" s="19" t="s">
        <v>96</v>
      </c>
      <c r="D23" s="20" t="s">
        <v>97</v>
      </c>
      <c r="E23" s="20" t="s">
        <v>98</v>
      </c>
      <c r="F23" s="19">
        <v>129243242</v>
      </c>
      <c r="G23" s="21">
        <v>30</v>
      </c>
      <c r="H23" s="21">
        <v>3</v>
      </c>
      <c r="I23" s="22">
        <v>4</v>
      </c>
      <c r="J23" s="22"/>
      <c r="K23" s="22"/>
      <c r="L23" s="22"/>
      <c r="M23" s="22"/>
      <c r="N23" s="22">
        <v>32</v>
      </c>
      <c r="O23" s="23">
        <f t="shared" si="0"/>
        <v>510</v>
      </c>
      <c r="P23" s="23">
        <v>100</v>
      </c>
      <c r="Q23" s="23">
        <f t="shared" si="1"/>
        <v>610</v>
      </c>
      <c r="R23" s="25">
        <f t="shared" si="2"/>
        <v>30</v>
      </c>
      <c r="S23" s="23">
        <f t="shared" si="3"/>
        <v>0</v>
      </c>
      <c r="T23" s="23">
        <f t="shared" si="4"/>
        <v>0</v>
      </c>
      <c r="U23" s="23">
        <f t="shared" si="5"/>
        <v>0</v>
      </c>
      <c r="V23" s="23">
        <f t="shared" si="6"/>
        <v>0</v>
      </c>
      <c r="W23" s="23">
        <f t="shared" si="7"/>
        <v>10</v>
      </c>
      <c r="X23" s="26">
        <v>1</v>
      </c>
      <c r="Y23" s="27"/>
      <c r="Z23" s="28">
        <f t="shared" si="8"/>
        <v>650</v>
      </c>
    </row>
    <row r="24" spans="1:26" ht="15.75" thickBot="1" x14ac:dyDescent="0.3">
      <c r="A24" s="18">
        <v>16</v>
      </c>
      <c r="B24" s="19" t="s">
        <v>99</v>
      </c>
      <c r="C24" s="19" t="s">
        <v>100</v>
      </c>
      <c r="D24" s="20" t="s">
        <v>101</v>
      </c>
      <c r="E24" s="20" t="s">
        <v>102</v>
      </c>
      <c r="F24" s="19">
        <v>129220658</v>
      </c>
      <c r="G24" s="21">
        <v>30</v>
      </c>
      <c r="H24" s="21">
        <v>2</v>
      </c>
      <c r="I24" s="22">
        <v>4</v>
      </c>
      <c r="J24" s="22">
        <v>3</v>
      </c>
      <c r="K24" s="22">
        <v>3</v>
      </c>
      <c r="L24" s="22"/>
      <c r="M24" s="22"/>
      <c r="N24" s="22">
        <v>34</v>
      </c>
      <c r="O24" s="23">
        <f t="shared" si="0"/>
        <v>510</v>
      </c>
      <c r="P24" s="23">
        <v>70</v>
      </c>
      <c r="Q24" s="23">
        <f t="shared" si="1"/>
        <v>580</v>
      </c>
      <c r="R24" s="25">
        <f t="shared" si="2"/>
        <v>30</v>
      </c>
      <c r="S24" s="23">
        <f t="shared" si="3"/>
        <v>15</v>
      </c>
      <c r="T24" s="23">
        <f t="shared" si="4"/>
        <v>20</v>
      </c>
      <c r="U24" s="23">
        <f t="shared" si="5"/>
        <v>0</v>
      </c>
      <c r="V24" s="23">
        <f t="shared" si="6"/>
        <v>0</v>
      </c>
      <c r="W24" s="23">
        <f t="shared" si="7"/>
        <v>10</v>
      </c>
      <c r="X24" s="26">
        <v>2</v>
      </c>
      <c r="Y24" s="27"/>
      <c r="Z24" s="28">
        <f t="shared" si="8"/>
        <v>655</v>
      </c>
    </row>
    <row r="25" spans="1:26" ht="15.75" thickBot="1" x14ac:dyDescent="0.3">
      <c r="A25" s="18">
        <v>17</v>
      </c>
      <c r="B25" s="19" t="s">
        <v>103</v>
      </c>
      <c r="C25" s="19" t="s">
        <v>73</v>
      </c>
      <c r="D25" s="20" t="s">
        <v>70</v>
      </c>
      <c r="E25" s="20" t="s">
        <v>104</v>
      </c>
      <c r="F25" s="19">
        <v>108433454</v>
      </c>
      <c r="G25" s="21">
        <v>20</v>
      </c>
      <c r="H25" s="21">
        <v>1</v>
      </c>
      <c r="I25" s="22"/>
      <c r="J25" s="22"/>
      <c r="K25" s="22">
        <v>1</v>
      </c>
      <c r="L25" s="22"/>
      <c r="M25" s="22"/>
      <c r="N25" s="22">
        <v>41</v>
      </c>
      <c r="O25" s="23">
        <f t="shared" si="0"/>
        <v>340</v>
      </c>
      <c r="P25" s="23">
        <f t="shared" ref="P25:P43" si="9">G25*H25</f>
        <v>20</v>
      </c>
      <c r="Q25" s="24">
        <f t="shared" si="1"/>
        <v>360</v>
      </c>
      <c r="R25" s="25">
        <f t="shared" si="2"/>
        <v>0</v>
      </c>
      <c r="S25" s="23">
        <f t="shared" si="3"/>
        <v>0</v>
      </c>
      <c r="T25" s="23">
        <f t="shared" si="4"/>
        <v>5</v>
      </c>
      <c r="U25" s="23">
        <f t="shared" si="5"/>
        <v>0</v>
      </c>
      <c r="V25" s="23">
        <f t="shared" si="6"/>
        <v>0</v>
      </c>
      <c r="W25" s="23">
        <f t="shared" si="7"/>
        <v>10</v>
      </c>
      <c r="X25" s="26">
        <v>1</v>
      </c>
      <c r="Y25" s="27"/>
      <c r="Z25" s="28">
        <f t="shared" si="8"/>
        <v>375</v>
      </c>
    </row>
    <row r="26" spans="1:26" ht="15.75" thickBot="1" x14ac:dyDescent="0.3">
      <c r="A26" s="18">
        <v>18</v>
      </c>
      <c r="B26" s="19" t="s">
        <v>105</v>
      </c>
      <c r="C26" s="19" t="s">
        <v>106</v>
      </c>
      <c r="D26" s="20" t="s">
        <v>101</v>
      </c>
      <c r="E26" s="20" t="s">
        <v>107</v>
      </c>
      <c r="F26" s="19">
        <v>129214180</v>
      </c>
      <c r="G26" s="21">
        <v>18</v>
      </c>
      <c r="H26" s="21"/>
      <c r="I26" s="22"/>
      <c r="J26" s="22">
        <v>3</v>
      </c>
      <c r="K26" s="22"/>
      <c r="L26" s="22"/>
      <c r="M26" s="22"/>
      <c r="N26" s="22">
        <v>54</v>
      </c>
      <c r="O26" s="23">
        <f t="shared" si="0"/>
        <v>306</v>
      </c>
      <c r="P26" s="23">
        <f t="shared" si="9"/>
        <v>0</v>
      </c>
      <c r="Q26" s="23">
        <f t="shared" si="1"/>
        <v>306</v>
      </c>
      <c r="R26" s="25">
        <f t="shared" si="2"/>
        <v>0</v>
      </c>
      <c r="S26" s="23">
        <f t="shared" si="3"/>
        <v>15</v>
      </c>
      <c r="T26" s="23">
        <f t="shared" si="4"/>
        <v>0</v>
      </c>
      <c r="U26" s="23">
        <f t="shared" si="5"/>
        <v>0</v>
      </c>
      <c r="V26" s="23">
        <f t="shared" si="6"/>
        <v>0</v>
      </c>
      <c r="W26" s="23">
        <f t="shared" si="7"/>
        <v>20</v>
      </c>
      <c r="X26" s="26">
        <v>2</v>
      </c>
      <c r="Y26" s="27"/>
      <c r="Z26" s="28">
        <f t="shared" si="8"/>
        <v>341</v>
      </c>
    </row>
    <row r="27" spans="1:26" ht="15.75" thickBot="1" x14ac:dyDescent="0.3">
      <c r="A27" s="18">
        <v>19</v>
      </c>
      <c r="B27" s="19" t="s">
        <v>108</v>
      </c>
      <c r="C27" s="19" t="s">
        <v>109</v>
      </c>
      <c r="D27" s="20" t="s">
        <v>110</v>
      </c>
      <c r="E27" s="20" t="s">
        <v>111</v>
      </c>
      <c r="F27" s="19">
        <v>127567093</v>
      </c>
      <c r="G27" s="21">
        <v>9</v>
      </c>
      <c r="H27" s="21">
        <v>1</v>
      </c>
      <c r="I27" s="22"/>
      <c r="J27" s="22"/>
      <c r="K27" s="22">
        <v>1</v>
      </c>
      <c r="L27" s="22"/>
      <c r="M27" s="22"/>
      <c r="N27" s="22">
        <v>41</v>
      </c>
      <c r="O27" s="23">
        <f t="shared" si="0"/>
        <v>153</v>
      </c>
      <c r="P27" s="23">
        <f t="shared" si="9"/>
        <v>9</v>
      </c>
      <c r="Q27" s="24">
        <f t="shared" si="1"/>
        <v>162</v>
      </c>
      <c r="R27" s="25">
        <f t="shared" si="2"/>
        <v>0</v>
      </c>
      <c r="S27" s="23">
        <f t="shared" si="3"/>
        <v>0</v>
      </c>
      <c r="T27" s="23">
        <f t="shared" si="4"/>
        <v>5</v>
      </c>
      <c r="U27" s="23">
        <f t="shared" si="5"/>
        <v>0</v>
      </c>
      <c r="V27" s="23">
        <f t="shared" si="6"/>
        <v>0</v>
      </c>
      <c r="W27" s="23">
        <f t="shared" si="7"/>
        <v>10</v>
      </c>
      <c r="X27" s="26">
        <v>1</v>
      </c>
      <c r="Y27" s="27"/>
      <c r="Z27" s="28">
        <f t="shared" si="8"/>
        <v>177</v>
      </c>
    </row>
    <row r="28" spans="1:26" ht="15.75" thickBot="1" x14ac:dyDescent="0.3">
      <c r="A28" s="18">
        <v>20</v>
      </c>
      <c r="B28" s="19" t="s">
        <v>112</v>
      </c>
      <c r="C28" s="19" t="s">
        <v>113</v>
      </c>
      <c r="D28" s="20" t="s">
        <v>70</v>
      </c>
      <c r="E28" s="20" t="s">
        <v>114</v>
      </c>
      <c r="F28" s="19">
        <v>108412920</v>
      </c>
      <c r="G28" s="21">
        <v>9</v>
      </c>
      <c r="H28" s="21"/>
      <c r="I28" s="22"/>
      <c r="J28" s="22">
        <v>3</v>
      </c>
      <c r="K28" s="22">
        <v>2</v>
      </c>
      <c r="L28" s="22"/>
      <c r="M28" s="22"/>
      <c r="N28" s="22">
        <v>42</v>
      </c>
      <c r="O28" s="23">
        <f t="shared" si="0"/>
        <v>153</v>
      </c>
      <c r="P28" s="23">
        <f t="shared" si="9"/>
        <v>0</v>
      </c>
      <c r="Q28" s="23">
        <f t="shared" si="1"/>
        <v>153</v>
      </c>
      <c r="R28" s="25">
        <f t="shared" si="2"/>
        <v>0</v>
      </c>
      <c r="S28" s="23">
        <f t="shared" si="3"/>
        <v>15</v>
      </c>
      <c r="T28" s="23">
        <f t="shared" si="4"/>
        <v>10</v>
      </c>
      <c r="U28" s="23">
        <f t="shared" si="5"/>
        <v>0</v>
      </c>
      <c r="V28" s="23">
        <f t="shared" si="6"/>
        <v>0</v>
      </c>
      <c r="W28" s="23">
        <f t="shared" si="7"/>
        <v>10</v>
      </c>
      <c r="X28" s="26">
        <v>1</v>
      </c>
      <c r="Y28" s="27"/>
      <c r="Z28" s="28">
        <f t="shared" si="8"/>
        <v>188</v>
      </c>
    </row>
    <row r="29" spans="1:26" ht="15.75" thickBot="1" x14ac:dyDescent="0.3">
      <c r="A29" s="18">
        <v>21</v>
      </c>
      <c r="B29" s="19" t="s">
        <v>115</v>
      </c>
      <c r="C29" s="19" t="s">
        <v>116</v>
      </c>
      <c r="D29" s="20" t="s">
        <v>52</v>
      </c>
      <c r="E29" s="20" t="s">
        <v>117</v>
      </c>
      <c r="F29" s="19">
        <v>108431412</v>
      </c>
      <c r="G29" s="21"/>
      <c r="H29" s="21"/>
      <c r="I29" s="22">
        <v>4</v>
      </c>
      <c r="J29" s="22"/>
      <c r="K29" s="22"/>
      <c r="L29" s="22"/>
      <c r="M29" s="22"/>
      <c r="N29" s="22">
        <v>55</v>
      </c>
      <c r="O29" s="23">
        <f t="shared" si="0"/>
        <v>0</v>
      </c>
      <c r="P29" s="23">
        <f t="shared" si="9"/>
        <v>0</v>
      </c>
      <c r="Q29" s="23">
        <f t="shared" si="1"/>
        <v>0</v>
      </c>
      <c r="R29" s="25">
        <f t="shared" si="2"/>
        <v>30</v>
      </c>
      <c r="S29" s="23">
        <f t="shared" si="3"/>
        <v>0</v>
      </c>
      <c r="T29" s="23">
        <f t="shared" si="4"/>
        <v>0</v>
      </c>
      <c r="U29" s="23">
        <f t="shared" si="5"/>
        <v>0</v>
      </c>
      <c r="V29" s="23">
        <f t="shared" si="6"/>
        <v>0</v>
      </c>
      <c r="W29" s="23">
        <f t="shared" si="7"/>
        <v>20</v>
      </c>
      <c r="X29" s="26">
        <v>1</v>
      </c>
      <c r="Y29" s="27"/>
      <c r="Z29" s="28">
        <f t="shared" si="8"/>
        <v>50</v>
      </c>
    </row>
    <row r="30" spans="1:26" ht="15.75" thickBot="1" x14ac:dyDescent="0.3">
      <c r="A30" s="18">
        <v>22</v>
      </c>
      <c r="B30" s="19" t="s">
        <v>118</v>
      </c>
      <c r="C30" s="19" t="s">
        <v>119</v>
      </c>
      <c r="D30" s="20" t="s">
        <v>120</v>
      </c>
      <c r="E30" s="20" t="s">
        <v>121</v>
      </c>
      <c r="F30" s="19">
        <v>69639749</v>
      </c>
      <c r="G30" s="21"/>
      <c r="H30" s="21"/>
      <c r="I30" s="22">
        <v>4</v>
      </c>
      <c r="J30" s="22"/>
      <c r="K30" s="22"/>
      <c r="L30" s="22"/>
      <c r="M30" s="22"/>
      <c r="N30" s="22">
        <v>54</v>
      </c>
      <c r="O30" s="23">
        <f t="shared" si="0"/>
        <v>0</v>
      </c>
      <c r="P30" s="23">
        <f t="shared" si="9"/>
        <v>0</v>
      </c>
      <c r="Q30" s="23">
        <f t="shared" si="1"/>
        <v>0</v>
      </c>
      <c r="R30" s="25">
        <f t="shared" si="2"/>
        <v>30</v>
      </c>
      <c r="S30" s="23">
        <f t="shared" si="3"/>
        <v>0</v>
      </c>
      <c r="T30" s="23">
        <f t="shared" si="4"/>
        <v>0</v>
      </c>
      <c r="U30" s="23">
        <f t="shared" si="5"/>
        <v>0</v>
      </c>
      <c r="V30" s="23">
        <f t="shared" si="6"/>
        <v>0</v>
      </c>
      <c r="W30" s="23">
        <f t="shared" si="7"/>
        <v>20</v>
      </c>
      <c r="X30" s="26">
        <v>1</v>
      </c>
      <c r="Y30" s="27"/>
      <c r="Z30" s="28">
        <f t="shared" si="8"/>
        <v>50</v>
      </c>
    </row>
    <row r="31" spans="1:26" ht="15.75" thickBot="1" x14ac:dyDescent="0.3">
      <c r="A31" s="18">
        <v>23</v>
      </c>
      <c r="B31" s="19" t="s">
        <v>122</v>
      </c>
      <c r="C31" s="19" t="s">
        <v>123</v>
      </c>
      <c r="D31" s="20" t="s">
        <v>124</v>
      </c>
      <c r="E31" s="20" t="s">
        <v>125</v>
      </c>
      <c r="F31" s="19">
        <v>167118675</v>
      </c>
      <c r="G31" s="21"/>
      <c r="H31" s="21"/>
      <c r="I31" s="22">
        <v>4</v>
      </c>
      <c r="J31" s="22"/>
      <c r="K31" s="22">
        <v>1</v>
      </c>
      <c r="L31" s="22">
        <v>1</v>
      </c>
      <c r="M31" s="22"/>
      <c r="N31" s="22">
        <v>23</v>
      </c>
      <c r="O31" s="23">
        <f t="shared" si="0"/>
        <v>0</v>
      </c>
      <c r="P31" s="23">
        <f t="shared" si="9"/>
        <v>0</v>
      </c>
      <c r="Q31" s="23">
        <f t="shared" si="1"/>
        <v>0</v>
      </c>
      <c r="R31" s="25">
        <f t="shared" si="2"/>
        <v>30</v>
      </c>
      <c r="S31" s="23">
        <f t="shared" si="3"/>
        <v>0</v>
      </c>
      <c r="T31" s="23">
        <f t="shared" si="4"/>
        <v>5</v>
      </c>
      <c r="U31" s="23">
        <f t="shared" si="5"/>
        <v>10</v>
      </c>
      <c r="V31" s="23">
        <f t="shared" si="6"/>
        <v>0</v>
      </c>
      <c r="W31" s="23">
        <f t="shared" si="7"/>
        <v>10</v>
      </c>
      <c r="X31" s="26">
        <v>1</v>
      </c>
      <c r="Y31" s="27"/>
      <c r="Z31" s="28">
        <f t="shared" si="8"/>
        <v>55</v>
      </c>
    </row>
    <row r="32" spans="1:26" ht="15.75" thickBot="1" x14ac:dyDescent="0.3">
      <c r="A32" s="18">
        <v>24</v>
      </c>
      <c r="B32" s="19" t="s">
        <v>126</v>
      </c>
      <c r="C32" s="19" t="s">
        <v>127</v>
      </c>
      <c r="D32" s="20" t="s">
        <v>128</v>
      </c>
      <c r="E32" s="20" t="s">
        <v>129</v>
      </c>
      <c r="F32" s="19">
        <v>111923116</v>
      </c>
      <c r="G32" s="21"/>
      <c r="H32" s="21"/>
      <c r="I32" s="22">
        <v>4</v>
      </c>
      <c r="J32" s="22"/>
      <c r="K32" s="22">
        <v>3</v>
      </c>
      <c r="L32" s="22"/>
      <c r="M32" s="22"/>
      <c r="N32" s="22">
        <v>50</v>
      </c>
      <c r="O32" s="23">
        <f t="shared" si="0"/>
        <v>0</v>
      </c>
      <c r="P32" s="23">
        <f t="shared" si="9"/>
        <v>0</v>
      </c>
      <c r="Q32" s="23">
        <f t="shared" si="1"/>
        <v>0</v>
      </c>
      <c r="R32" s="25">
        <f t="shared" si="2"/>
        <v>30</v>
      </c>
      <c r="S32" s="23">
        <f t="shared" si="3"/>
        <v>0</v>
      </c>
      <c r="T32" s="23">
        <f t="shared" si="4"/>
        <v>20</v>
      </c>
      <c r="U32" s="23">
        <f t="shared" si="5"/>
        <v>0</v>
      </c>
      <c r="V32" s="23">
        <f t="shared" si="6"/>
        <v>0</v>
      </c>
      <c r="W32" s="23">
        <f t="shared" si="7"/>
        <v>10</v>
      </c>
      <c r="X32" s="26">
        <v>1</v>
      </c>
      <c r="Y32" s="27"/>
      <c r="Z32" s="28">
        <f t="shared" si="8"/>
        <v>60</v>
      </c>
    </row>
    <row r="33" spans="1:26" ht="15.75" thickBot="1" x14ac:dyDescent="0.3">
      <c r="A33" s="18">
        <v>25</v>
      </c>
      <c r="B33" s="19" t="s">
        <v>130</v>
      </c>
      <c r="C33" s="19" t="s">
        <v>131</v>
      </c>
      <c r="D33" s="20" t="s">
        <v>70</v>
      </c>
      <c r="E33" s="20" t="s">
        <v>132</v>
      </c>
      <c r="F33" s="19">
        <v>129226927</v>
      </c>
      <c r="G33" s="21"/>
      <c r="H33" s="21"/>
      <c r="I33" s="22">
        <v>4</v>
      </c>
      <c r="J33" s="22"/>
      <c r="K33" s="22">
        <v>4</v>
      </c>
      <c r="L33" s="22"/>
      <c r="M33" s="22"/>
      <c r="N33" s="22">
        <v>33</v>
      </c>
      <c r="O33" s="23">
        <f t="shared" si="0"/>
        <v>0</v>
      </c>
      <c r="P33" s="23">
        <f t="shared" si="9"/>
        <v>0</v>
      </c>
      <c r="Q33" s="23">
        <f t="shared" si="1"/>
        <v>0</v>
      </c>
      <c r="R33" s="25">
        <f t="shared" si="2"/>
        <v>30</v>
      </c>
      <c r="S33" s="23">
        <f t="shared" si="3"/>
        <v>0</v>
      </c>
      <c r="T33" s="23">
        <f t="shared" si="4"/>
        <v>20</v>
      </c>
      <c r="U33" s="23">
        <f t="shared" si="5"/>
        <v>0</v>
      </c>
      <c r="V33" s="23">
        <f t="shared" si="6"/>
        <v>0</v>
      </c>
      <c r="W33" s="23">
        <f t="shared" si="7"/>
        <v>10</v>
      </c>
      <c r="X33" s="26">
        <v>1</v>
      </c>
      <c r="Y33" s="27"/>
      <c r="Z33" s="28">
        <f t="shared" si="8"/>
        <v>60</v>
      </c>
    </row>
    <row r="34" spans="1:26" ht="15.75" thickBot="1" x14ac:dyDescent="0.3">
      <c r="A34" s="18">
        <v>26</v>
      </c>
      <c r="B34" s="19" t="s">
        <v>133</v>
      </c>
      <c r="C34" s="19" t="s">
        <v>109</v>
      </c>
      <c r="D34" s="20" t="s">
        <v>48</v>
      </c>
      <c r="E34" s="20" t="s">
        <v>134</v>
      </c>
      <c r="F34" s="19">
        <v>108405209</v>
      </c>
      <c r="G34" s="21"/>
      <c r="H34" s="21"/>
      <c r="I34" s="22"/>
      <c r="J34" s="22">
        <v>3</v>
      </c>
      <c r="K34" s="22"/>
      <c r="L34" s="22"/>
      <c r="M34" s="22"/>
      <c r="N34" s="22">
        <v>59</v>
      </c>
      <c r="O34" s="23">
        <f t="shared" si="0"/>
        <v>0</v>
      </c>
      <c r="P34" s="23">
        <f t="shared" si="9"/>
        <v>0</v>
      </c>
      <c r="Q34" s="23">
        <f t="shared" si="1"/>
        <v>0</v>
      </c>
      <c r="R34" s="25">
        <f t="shared" si="2"/>
        <v>0</v>
      </c>
      <c r="S34" s="23">
        <f t="shared" si="3"/>
        <v>15</v>
      </c>
      <c r="T34" s="23">
        <f t="shared" si="4"/>
        <v>0</v>
      </c>
      <c r="U34" s="23">
        <f t="shared" si="5"/>
        <v>0</v>
      </c>
      <c r="V34" s="23">
        <f t="shared" si="6"/>
        <v>0</v>
      </c>
      <c r="W34" s="23">
        <f t="shared" si="7"/>
        <v>20</v>
      </c>
      <c r="X34" s="26">
        <v>1</v>
      </c>
      <c r="Y34" s="27"/>
      <c r="Z34" s="28">
        <f t="shared" si="8"/>
        <v>35</v>
      </c>
    </row>
    <row r="35" spans="1:26" ht="15.75" thickBot="1" x14ac:dyDescent="0.3">
      <c r="A35" s="18">
        <v>27</v>
      </c>
      <c r="B35" s="19" t="s">
        <v>135</v>
      </c>
      <c r="C35" s="19" t="s">
        <v>136</v>
      </c>
      <c r="D35" s="20" t="s">
        <v>137</v>
      </c>
      <c r="E35" s="20" t="s">
        <v>138</v>
      </c>
      <c r="F35" s="19">
        <v>108402834</v>
      </c>
      <c r="G35" s="21"/>
      <c r="H35" s="21"/>
      <c r="I35" s="22"/>
      <c r="J35" s="22">
        <v>3</v>
      </c>
      <c r="K35" s="22">
        <v>2</v>
      </c>
      <c r="L35" s="22"/>
      <c r="M35" s="22"/>
      <c r="N35" s="22">
        <v>51</v>
      </c>
      <c r="O35" s="23">
        <f t="shared" si="0"/>
        <v>0</v>
      </c>
      <c r="P35" s="23">
        <f t="shared" si="9"/>
        <v>0</v>
      </c>
      <c r="Q35" s="23">
        <f t="shared" si="1"/>
        <v>0</v>
      </c>
      <c r="R35" s="25">
        <f t="shared" si="2"/>
        <v>0</v>
      </c>
      <c r="S35" s="23">
        <f t="shared" si="3"/>
        <v>15</v>
      </c>
      <c r="T35" s="23">
        <f t="shared" si="4"/>
        <v>10</v>
      </c>
      <c r="U35" s="23">
        <f t="shared" si="5"/>
        <v>0</v>
      </c>
      <c r="V35" s="23">
        <f t="shared" si="6"/>
        <v>0</v>
      </c>
      <c r="W35" s="23">
        <f t="shared" si="7"/>
        <v>20</v>
      </c>
      <c r="X35" s="26">
        <v>2</v>
      </c>
      <c r="Y35" s="27"/>
      <c r="Z35" s="28">
        <f t="shared" si="8"/>
        <v>45</v>
      </c>
    </row>
    <row r="36" spans="1:26" ht="15.75" thickBot="1" x14ac:dyDescent="0.3">
      <c r="A36" s="18">
        <v>28</v>
      </c>
      <c r="B36" s="19" t="s">
        <v>139</v>
      </c>
      <c r="C36" s="19" t="s">
        <v>140</v>
      </c>
      <c r="D36" s="20" t="s">
        <v>141</v>
      </c>
      <c r="E36" s="20" t="s">
        <v>142</v>
      </c>
      <c r="F36" s="19">
        <v>129231869</v>
      </c>
      <c r="G36" s="21"/>
      <c r="H36" s="21"/>
      <c r="I36" s="22"/>
      <c r="J36" s="22"/>
      <c r="K36" s="22"/>
      <c r="L36" s="22"/>
      <c r="M36" s="22"/>
      <c r="N36" s="22">
        <v>40</v>
      </c>
      <c r="O36" s="23">
        <f t="shared" si="0"/>
        <v>0</v>
      </c>
      <c r="P36" s="23">
        <f t="shared" si="9"/>
        <v>0</v>
      </c>
      <c r="Q36" s="24">
        <f t="shared" si="1"/>
        <v>0</v>
      </c>
      <c r="R36" s="25">
        <f t="shared" si="2"/>
        <v>0</v>
      </c>
      <c r="S36" s="23">
        <f t="shared" si="3"/>
        <v>0</v>
      </c>
      <c r="T36" s="23">
        <f t="shared" si="4"/>
        <v>0</v>
      </c>
      <c r="U36" s="23">
        <f t="shared" si="5"/>
        <v>0</v>
      </c>
      <c r="V36" s="23">
        <f t="shared" si="6"/>
        <v>0</v>
      </c>
      <c r="W36" s="23">
        <f t="shared" si="7"/>
        <v>10</v>
      </c>
      <c r="X36" s="26">
        <v>2</v>
      </c>
      <c r="Y36" s="27"/>
      <c r="Z36" s="28">
        <f t="shared" si="8"/>
        <v>10</v>
      </c>
    </row>
    <row r="37" spans="1:26" ht="15.75" thickBot="1" x14ac:dyDescent="0.3">
      <c r="A37" s="18">
        <v>29</v>
      </c>
      <c r="B37" s="19" t="s">
        <v>143</v>
      </c>
      <c r="C37" s="19" t="s">
        <v>59</v>
      </c>
      <c r="D37" s="20" t="s">
        <v>101</v>
      </c>
      <c r="E37" s="20" t="s">
        <v>144</v>
      </c>
      <c r="F37" s="19">
        <v>108441614</v>
      </c>
      <c r="G37" s="21"/>
      <c r="H37" s="21"/>
      <c r="I37" s="22"/>
      <c r="J37" s="22"/>
      <c r="K37" s="22"/>
      <c r="L37" s="22"/>
      <c r="M37" s="22"/>
      <c r="N37" s="22">
        <v>45</v>
      </c>
      <c r="O37" s="23">
        <f t="shared" si="0"/>
        <v>0</v>
      </c>
      <c r="P37" s="23">
        <f t="shared" si="9"/>
        <v>0</v>
      </c>
      <c r="Q37" s="23">
        <f t="shared" si="1"/>
        <v>0</v>
      </c>
      <c r="R37" s="25">
        <f t="shared" si="2"/>
        <v>0</v>
      </c>
      <c r="S37" s="23">
        <f t="shared" si="3"/>
        <v>0</v>
      </c>
      <c r="T37" s="23">
        <f t="shared" si="4"/>
        <v>0</v>
      </c>
      <c r="U37" s="23">
        <f t="shared" si="5"/>
        <v>0</v>
      </c>
      <c r="V37" s="23">
        <f t="shared" si="6"/>
        <v>0</v>
      </c>
      <c r="W37" s="23">
        <f t="shared" si="7"/>
        <v>10</v>
      </c>
      <c r="X37" s="26">
        <v>2</v>
      </c>
      <c r="Y37" s="27"/>
      <c r="Z37" s="28">
        <f t="shared" si="8"/>
        <v>10</v>
      </c>
    </row>
    <row r="38" spans="1:26" ht="15.75" thickBot="1" x14ac:dyDescent="0.3">
      <c r="A38" s="18">
        <v>30</v>
      </c>
      <c r="B38" s="19" t="s">
        <v>145</v>
      </c>
      <c r="C38" s="19" t="s">
        <v>100</v>
      </c>
      <c r="D38" s="20" t="s">
        <v>146</v>
      </c>
      <c r="E38" s="20" t="s">
        <v>147</v>
      </c>
      <c r="F38" s="19">
        <v>111925945</v>
      </c>
      <c r="G38" s="21"/>
      <c r="H38" s="21"/>
      <c r="I38" s="22"/>
      <c r="J38" s="22"/>
      <c r="K38" s="22"/>
      <c r="L38" s="22"/>
      <c r="M38" s="22"/>
      <c r="N38" s="29">
        <v>33</v>
      </c>
      <c r="O38" s="23">
        <f t="shared" si="0"/>
        <v>0</v>
      </c>
      <c r="P38" s="23">
        <f t="shared" si="9"/>
        <v>0</v>
      </c>
      <c r="Q38" s="23">
        <f t="shared" si="1"/>
        <v>0</v>
      </c>
      <c r="R38" s="25">
        <f t="shared" si="2"/>
        <v>0</v>
      </c>
      <c r="S38" s="23">
        <f t="shared" si="3"/>
        <v>0</v>
      </c>
      <c r="T38" s="23">
        <f t="shared" si="4"/>
        <v>0</v>
      </c>
      <c r="U38" s="23">
        <f t="shared" si="5"/>
        <v>0</v>
      </c>
      <c r="V38" s="23">
        <f t="shared" si="6"/>
        <v>0</v>
      </c>
      <c r="W38" s="23">
        <f t="shared" si="7"/>
        <v>10</v>
      </c>
      <c r="X38" s="26">
        <v>1</v>
      </c>
      <c r="Y38" s="27"/>
      <c r="Z38" s="28">
        <f t="shared" si="8"/>
        <v>10</v>
      </c>
    </row>
    <row r="39" spans="1:26" ht="15.75" thickBot="1" x14ac:dyDescent="0.3">
      <c r="A39" s="18">
        <v>31</v>
      </c>
      <c r="B39" s="19" t="s">
        <v>148</v>
      </c>
      <c r="C39" s="19" t="s">
        <v>149</v>
      </c>
      <c r="D39" s="20" t="s">
        <v>101</v>
      </c>
      <c r="E39" s="20" t="s">
        <v>150</v>
      </c>
      <c r="F39" s="19">
        <v>102277779</v>
      </c>
      <c r="G39" s="21"/>
      <c r="H39" s="21"/>
      <c r="I39" s="22"/>
      <c r="J39" s="22"/>
      <c r="K39" s="22">
        <v>1</v>
      </c>
      <c r="L39" s="22">
        <v>2</v>
      </c>
      <c r="M39" s="22"/>
      <c r="N39" s="22">
        <v>47</v>
      </c>
      <c r="O39" s="23">
        <f t="shared" si="0"/>
        <v>0</v>
      </c>
      <c r="P39" s="23">
        <f t="shared" si="9"/>
        <v>0</v>
      </c>
      <c r="Q39" s="24">
        <f t="shared" si="1"/>
        <v>0</v>
      </c>
      <c r="R39" s="25">
        <f t="shared" si="2"/>
        <v>0</v>
      </c>
      <c r="S39" s="23">
        <f t="shared" si="3"/>
        <v>0</v>
      </c>
      <c r="T39" s="23">
        <f t="shared" si="4"/>
        <v>5</v>
      </c>
      <c r="U39" s="23">
        <f t="shared" si="5"/>
        <v>20</v>
      </c>
      <c r="V39" s="23">
        <f t="shared" si="6"/>
        <v>0</v>
      </c>
      <c r="W39" s="23">
        <f t="shared" si="7"/>
        <v>10</v>
      </c>
      <c r="X39" s="26">
        <v>1</v>
      </c>
      <c r="Y39" s="27"/>
      <c r="Z39" s="28">
        <f t="shared" si="8"/>
        <v>35</v>
      </c>
    </row>
    <row r="40" spans="1:26" ht="15.75" thickBot="1" x14ac:dyDescent="0.3">
      <c r="A40" s="18">
        <v>32</v>
      </c>
      <c r="B40" s="19" t="s">
        <v>151</v>
      </c>
      <c r="C40" s="19" t="s">
        <v>152</v>
      </c>
      <c r="D40" s="20" t="s">
        <v>153</v>
      </c>
      <c r="E40" s="20" t="s">
        <v>154</v>
      </c>
      <c r="F40" s="19">
        <v>111906979</v>
      </c>
      <c r="G40" s="21"/>
      <c r="H40" s="21"/>
      <c r="I40" s="22"/>
      <c r="J40" s="22"/>
      <c r="K40" s="22">
        <v>1</v>
      </c>
      <c r="L40" s="22">
        <v>1</v>
      </c>
      <c r="M40" s="22"/>
      <c r="N40" s="22">
        <v>38</v>
      </c>
      <c r="O40" s="23">
        <f t="shared" si="0"/>
        <v>0</v>
      </c>
      <c r="P40" s="23">
        <f t="shared" si="9"/>
        <v>0</v>
      </c>
      <c r="Q40" s="23">
        <f t="shared" si="1"/>
        <v>0</v>
      </c>
      <c r="R40" s="25">
        <f t="shared" si="2"/>
        <v>0</v>
      </c>
      <c r="S40" s="23">
        <f t="shared" si="3"/>
        <v>0</v>
      </c>
      <c r="T40" s="23">
        <f t="shared" si="4"/>
        <v>5</v>
      </c>
      <c r="U40" s="23">
        <f t="shared" si="5"/>
        <v>10</v>
      </c>
      <c r="V40" s="23">
        <f t="shared" si="6"/>
        <v>0</v>
      </c>
      <c r="W40" s="23">
        <f t="shared" si="7"/>
        <v>10</v>
      </c>
      <c r="X40" s="26">
        <v>1</v>
      </c>
      <c r="Y40" s="27"/>
      <c r="Z40" s="28">
        <f t="shared" si="8"/>
        <v>25</v>
      </c>
    </row>
    <row r="41" spans="1:26" ht="15.75" thickBot="1" x14ac:dyDescent="0.3">
      <c r="A41" s="18">
        <v>33</v>
      </c>
      <c r="B41" s="19" t="s">
        <v>151</v>
      </c>
      <c r="C41" s="19" t="s">
        <v>59</v>
      </c>
      <c r="D41" s="20" t="s">
        <v>155</v>
      </c>
      <c r="E41" s="20" t="s">
        <v>156</v>
      </c>
      <c r="F41" s="19">
        <v>52313260</v>
      </c>
      <c r="G41" s="21"/>
      <c r="H41" s="21"/>
      <c r="I41" s="22"/>
      <c r="J41" s="22"/>
      <c r="K41" s="22">
        <v>1</v>
      </c>
      <c r="L41" s="22">
        <v>1</v>
      </c>
      <c r="M41" s="22"/>
      <c r="N41" s="22">
        <v>48</v>
      </c>
      <c r="O41" s="23">
        <f t="shared" si="0"/>
        <v>0</v>
      </c>
      <c r="P41" s="23">
        <f t="shared" si="9"/>
        <v>0</v>
      </c>
      <c r="Q41" s="23">
        <f t="shared" si="1"/>
        <v>0</v>
      </c>
      <c r="R41" s="25">
        <f t="shared" si="2"/>
        <v>0</v>
      </c>
      <c r="S41" s="23">
        <f t="shared" si="3"/>
        <v>0</v>
      </c>
      <c r="T41" s="23">
        <f t="shared" si="4"/>
        <v>5</v>
      </c>
      <c r="U41" s="23">
        <f t="shared" si="5"/>
        <v>10</v>
      </c>
      <c r="V41" s="23">
        <f t="shared" si="6"/>
        <v>0</v>
      </c>
      <c r="W41" s="23">
        <f t="shared" si="7"/>
        <v>10</v>
      </c>
      <c r="X41" s="26">
        <v>2</v>
      </c>
      <c r="Y41" s="27"/>
      <c r="Z41" s="28">
        <f t="shared" si="8"/>
        <v>25</v>
      </c>
    </row>
    <row r="42" spans="1:26" ht="15.75" thickBot="1" x14ac:dyDescent="0.3">
      <c r="A42" s="18">
        <v>34</v>
      </c>
      <c r="B42" s="19" t="s">
        <v>50</v>
      </c>
      <c r="C42" s="19" t="s">
        <v>157</v>
      </c>
      <c r="D42" s="20" t="s">
        <v>120</v>
      </c>
      <c r="E42" s="20" t="s">
        <v>158</v>
      </c>
      <c r="F42" s="19">
        <v>111937090</v>
      </c>
      <c r="G42" s="21"/>
      <c r="H42" s="21"/>
      <c r="I42" s="22"/>
      <c r="J42" s="22"/>
      <c r="K42" s="22">
        <v>1</v>
      </c>
      <c r="L42" s="22"/>
      <c r="M42" s="22">
        <v>67</v>
      </c>
      <c r="N42" s="22">
        <v>28</v>
      </c>
      <c r="O42" s="23">
        <f t="shared" si="0"/>
        <v>0</v>
      </c>
      <c r="P42" s="23">
        <f t="shared" si="9"/>
        <v>0</v>
      </c>
      <c r="Q42" s="23">
        <f t="shared" si="1"/>
        <v>0</v>
      </c>
      <c r="R42" s="25">
        <f t="shared" si="2"/>
        <v>0</v>
      </c>
      <c r="S42" s="23">
        <f t="shared" si="3"/>
        <v>0</v>
      </c>
      <c r="T42" s="23">
        <f t="shared" si="4"/>
        <v>5</v>
      </c>
      <c r="U42" s="23">
        <f t="shared" si="5"/>
        <v>0</v>
      </c>
      <c r="V42" s="23">
        <f t="shared" si="6"/>
        <v>15</v>
      </c>
      <c r="W42" s="23">
        <f t="shared" si="7"/>
        <v>10</v>
      </c>
      <c r="X42" s="26">
        <v>2</v>
      </c>
      <c r="Y42" s="27"/>
      <c r="Z42" s="28">
        <f t="shared" si="8"/>
        <v>30</v>
      </c>
    </row>
    <row r="43" spans="1:26" ht="15.75" thickBot="1" x14ac:dyDescent="0.3">
      <c r="A43" s="18">
        <v>35</v>
      </c>
      <c r="B43" s="19" t="s">
        <v>159</v>
      </c>
      <c r="C43" s="19" t="s">
        <v>66</v>
      </c>
      <c r="D43" s="20" t="s">
        <v>101</v>
      </c>
      <c r="E43" s="20" t="s">
        <v>160</v>
      </c>
      <c r="F43" s="19">
        <v>111936321</v>
      </c>
      <c r="G43" s="21"/>
      <c r="H43" s="21"/>
      <c r="I43" s="22"/>
      <c r="J43" s="22"/>
      <c r="K43" s="22">
        <v>2</v>
      </c>
      <c r="L43" s="22"/>
      <c r="M43" s="22"/>
      <c r="N43" s="22">
        <v>29</v>
      </c>
      <c r="O43" s="23">
        <f t="shared" si="0"/>
        <v>0</v>
      </c>
      <c r="P43" s="23">
        <f t="shared" si="9"/>
        <v>0</v>
      </c>
      <c r="Q43" s="24">
        <f t="shared" si="1"/>
        <v>0</v>
      </c>
      <c r="R43" s="25">
        <f t="shared" si="2"/>
        <v>0</v>
      </c>
      <c r="S43" s="23">
        <f t="shared" si="3"/>
        <v>0</v>
      </c>
      <c r="T43" s="23">
        <f t="shared" si="4"/>
        <v>10</v>
      </c>
      <c r="U43" s="23">
        <f t="shared" si="5"/>
        <v>0</v>
      </c>
      <c r="V43" s="23">
        <f t="shared" si="6"/>
        <v>0</v>
      </c>
      <c r="W43" s="23">
        <f t="shared" si="7"/>
        <v>10</v>
      </c>
      <c r="X43" s="26">
        <v>2</v>
      </c>
      <c r="Y43" s="27"/>
      <c r="Z43" s="28">
        <f t="shared" si="8"/>
        <v>20</v>
      </c>
    </row>
    <row r="44" spans="1:26" ht="15.75" thickBot="1" x14ac:dyDescent="0.3">
      <c r="A44" s="18"/>
      <c r="B44" s="19"/>
      <c r="C44" s="19"/>
      <c r="D44" s="20"/>
      <c r="E44" s="20"/>
      <c r="F44" s="19"/>
      <c r="G44" s="21"/>
      <c r="H44" s="21"/>
      <c r="I44" s="22"/>
      <c r="J44" s="22"/>
      <c r="K44" s="22"/>
      <c r="L44" s="22"/>
      <c r="M44" s="22"/>
      <c r="N44" s="22"/>
      <c r="O44" s="23"/>
      <c r="P44" s="23"/>
      <c r="Q44" s="23"/>
      <c r="R44" s="25"/>
      <c r="S44" s="23"/>
      <c r="T44" s="23"/>
      <c r="U44" s="23"/>
      <c r="V44" s="23"/>
      <c r="W44" s="23"/>
      <c r="X44" s="26"/>
      <c r="Y44" s="27"/>
      <c r="Z44" s="28"/>
    </row>
    <row r="45" spans="1:26" ht="15.75" thickBot="1" x14ac:dyDescent="0.3">
      <c r="A45" s="18"/>
      <c r="B45" s="19"/>
      <c r="C45" s="19"/>
      <c r="D45" s="20"/>
      <c r="E45" s="20"/>
      <c r="F45" s="19"/>
      <c r="G45" s="21"/>
      <c r="H45" s="21"/>
      <c r="I45" s="22"/>
      <c r="J45" s="22"/>
      <c r="K45" s="22"/>
      <c r="L45" s="22"/>
      <c r="M45" s="22"/>
      <c r="N45" s="22"/>
      <c r="O45" s="23"/>
      <c r="P45" s="23"/>
      <c r="Q45" s="23"/>
      <c r="R45" s="25"/>
      <c r="S45" s="23"/>
      <c r="T45" s="23"/>
      <c r="U45" s="23"/>
      <c r="V45" s="23"/>
      <c r="W45" s="23"/>
      <c r="X45" s="26"/>
      <c r="Y45" s="27"/>
      <c r="Z45" s="28"/>
    </row>
    <row r="46" spans="1:26" ht="15.75" thickBot="1" x14ac:dyDescent="0.3">
      <c r="A46" s="18"/>
      <c r="B46" s="19"/>
      <c r="C46" s="19"/>
      <c r="D46" s="20"/>
      <c r="E46" s="20"/>
      <c r="F46" s="19"/>
      <c r="G46" s="21"/>
      <c r="H46" s="21"/>
      <c r="I46" s="22"/>
      <c r="J46" s="22"/>
      <c r="K46" s="22"/>
      <c r="L46" s="22"/>
      <c r="M46" s="22"/>
      <c r="N46" s="22"/>
      <c r="O46" s="23"/>
      <c r="P46" s="23"/>
      <c r="Q46" s="23"/>
      <c r="R46" s="25"/>
      <c r="S46" s="23"/>
      <c r="T46" s="23"/>
      <c r="U46" s="23"/>
      <c r="V46" s="23"/>
      <c r="W46" s="23"/>
      <c r="X46" s="26"/>
      <c r="Y46" s="27"/>
      <c r="Z46" s="28"/>
    </row>
    <row r="47" spans="1:26" ht="15.75" thickBot="1" x14ac:dyDescent="0.3">
      <c r="A47" s="18"/>
      <c r="B47" s="19"/>
      <c r="C47" s="30" t="s">
        <v>161</v>
      </c>
      <c r="D47" s="31"/>
      <c r="E47" s="31" t="s">
        <v>162</v>
      </c>
      <c r="F47" s="30"/>
      <c r="G47" s="21"/>
      <c r="H47" s="21"/>
      <c r="I47" s="22"/>
      <c r="J47" s="22"/>
      <c r="K47" s="22"/>
      <c r="L47" s="22"/>
      <c r="M47" s="22"/>
      <c r="N47" s="22"/>
      <c r="O47" s="23"/>
      <c r="P47" s="23"/>
      <c r="Q47" s="23"/>
      <c r="R47" s="25"/>
      <c r="S47" s="23"/>
      <c r="T47" s="23"/>
      <c r="U47" s="23"/>
      <c r="V47" s="23"/>
      <c r="W47" s="23"/>
      <c r="X47" s="26"/>
      <c r="Y47" s="27"/>
      <c r="Z47" s="28"/>
    </row>
    <row r="48" spans="1:26" ht="15.75" thickBot="1" x14ac:dyDescent="0.3">
      <c r="A48" s="18"/>
      <c r="B48" s="19"/>
      <c r="C48" s="30" t="s">
        <v>163</v>
      </c>
      <c r="D48" s="31"/>
      <c r="E48" s="31" t="s">
        <v>164</v>
      </c>
      <c r="F48" s="30"/>
      <c r="G48" s="21"/>
      <c r="H48" s="21"/>
      <c r="I48" s="22"/>
      <c r="J48" s="22"/>
      <c r="K48" s="22"/>
      <c r="L48" s="22"/>
      <c r="M48" s="22"/>
      <c r="N48" s="22"/>
      <c r="O48" s="23"/>
      <c r="P48" s="23"/>
      <c r="Q48" s="23"/>
      <c r="R48" s="25"/>
      <c r="S48" s="23"/>
      <c r="T48" s="23"/>
      <c r="U48" s="23"/>
      <c r="V48" s="23"/>
      <c r="W48" s="23"/>
      <c r="X48" s="26"/>
      <c r="Y48" s="27"/>
      <c r="Z48" s="28"/>
    </row>
    <row r="49" spans="1:26" ht="15.75" thickBot="1" x14ac:dyDescent="0.3">
      <c r="A49" s="18"/>
      <c r="B49" s="19"/>
      <c r="C49" s="30"/>
      <c r="D49" s="31"/>
      <c r="F49" s="30"/>
      <c r="G49" s="21"/>
      <c r="H49" s="21"/>
      <c r="I49" s="22"/>
      <c r="J49" s="22"/>
      <c r="K49" s="22"/>
      <c r="L49" s="22"/>
      <c r="M49" s="22"/>
      <c r="N49" s="22"/>
      <c r="O49" s="23"/>
      <c r="P49" s="23"/>
      <c r="Q49" s="23"/>
      <c r="R49" s="25"/>
      <c r="S49" s="23"/>
      <c r="T49" s="23"/>
      <c r="U49" s="23"/>
      <c r="V49" s="23"/>
      <c r="W49" s="23"/>
      <c r="X49" s="26"/>
      <c r="Y49" s="27"/>
      <c r="Z49" s="28"/>
    </row>
    <row r="50" spans="1:26" ht="15.75" thickBot="1" x14ac:dyDescent="0.3">
      <c r="A50" s="18"/>
      <c r="B50" s="19"/>
      <c r="C50" s="19"/>
      <c r="D50" s="20"/>
      <c r="E50" s="31" t="s">
        <v>165</v>
      </c>
      <c r="F50" s="19"/>
      <c r="G50" s="21"/>
      <c r="H50" s="21"/>
      <c r="I50" s="22"/>
      <c r="J50" s="22"/>
      <c r="K50" s="22"/>
      <c r="L50" s="22"/>
      <c r="M50" s="22"/>
      <c r="N50" s="22"/>
      <c r="O50" s="23"/>
      <c r="P50" s="23"/>
      <c r="Q50" s="23"/>
      <c r="R50" s="25"/>
      <c r="S50" s="23"/>
      <c r="T50" s="23"/>
      <c r="U50" s="23"/>
      <c r="V50" s="23"/>
      <c r="W50" s="23"/>
      <c r="X50" s="26"/>
      <c r="Y50" s="27"/>
      <c r="Z50" s="28"/>
    </row>
    <row r="51" spans="1:26" ht="15.75" thickBot="1" x14ac:dyDescent="0.3">
      <c r="A51" s="18"/>
      <c r="B51" s="19"/>
      <c r="C51" s="19"/>
      <c r="D51" s="20"/>
      <c r="E51" s="20"/>
      <c r="F51" s="19"/>
      <c r="G51" s="21"/>
      <c r="H51" s="21"/>
      <c r="I51" s="22"/>
      <c r="J51" s="22"/>
      <c r="K51" s="22"/>
      <c r="L51" s="22"/>
      <c r="M51" s="22"/>
      <c r="N51" s="22"/>
      <c r="O51" s="23"/>
      <c r="P51" s="23"/>
      <c r="Q51" s="23"/>
      <c r="R51" s="25"/>
      <c r="S51" s="23"/>
      <c r="T51" s="23"/>
      <c r="U51" s="23"/>
      <c r="V51" s="23"/>
      <c r="W51" s="23"/>
      <c r="X51" s="26"/>
      <c r="Y51" s="27"/>
      <c r="Z51" s="28"/>
    </row>
    <row r="52" spans="1:26" ht="15.75" thickBot="1" x14ac:dyDescent="0.3">
      <c r="A52" s="18"/>
      <c r="B52" s="19"/>
      <c r="C52" s="19"/>
      <c r="D52" s="20"/>
      <c r="E52" s="20"/>
      <c r="F52" s="19"/>
      <c r="G52" s="21"/>
      <c r="H52" s="21"/>
      <c r="I52" s="22"/>
      <c r="J52" s="22"/>
      <c r="K52" s="22"/>
      <c r="L52" s="22"/>
      <c r="M52" s="22"/>
      <c r="N52" s="22"/>
      <c r="O52" s="23"/>
      <c r="P52" s="23"/>
      <c r="Q52" s="23"/>
      <c r="R52" s="25"/>
      <c r="S52" s="23"/>
      <c r="T52" s="23"/>
      <c r="U52" s="23"/>
      <c r="V52" s="23"/>
      <c r="W52" s="23"/>
      <c r="X52" s="26"/>
      <c r="Y52" s="27"/>
      <c r="Z52" s="28"/>
    </row>
  </sheetData>
  <sheetProtection algorithmName="SHA-512" hashValue="32qruVBTwzqtGjog0T9/thWw7xA7nklyVMjmhO1NHksL09eHEAsO2PTstxffSPToRtqQqpenwvbJ3lec6SBx/Q==" saltValue="mLbzVTmJFOBXCXpLeKlcLg==" spinCount="100000" sheet="1" objects="1" scenarios="1" selectLockedCells="1" selectUnlockedCells="1"/>
  <mergeCells count="32">
    <mergeCell ref="B1:F1"/>
    <mergeCell ref="G1:P1"/>
    <mergeCell ref="V1:W1"/>
    <mergeCell ref="B2:F2"/>
    <mergeCell ref="G2:P2"/>
    <mergeCell ref="S2:U2"/>
    <mergeCell ref="V2:W2"/>
    <mergeCell ref="A6:A8"/>
    <mergeCell ref="B6:B8"/>
    <mergeCell ref="C6:C8"/>
    <mergeCell ref="D6:D8"/>
    <mergeCell ref="E6:E8"/>
    <mergeCell ref="B3:F3"/>
    <mergeCell ref="G3:P3"/>
    <mergeCell ref="B4:F4"/>
    <mergeCell ref="G4:P4"/>
    <mergeCell ref="G5:P5"/>
    <mergeCell ref="Z6:Z8"/>
    <mergeCell ref="O7:O8"/>
    <mergeCell ref="P7:P8"/>
    <mergeCell ref="Q7:Q8"/>
    <mergeCell ref="R7:R8"/>
    <mergeCell ref="F6:F8"/>
    <mergeCell ref="G6:N6"/>
    <mergeCell ref="O6:W6"/>
    <mergeCell ref="X6:X8"/>
    <mergeCell ref="Y6:Y8"/>
    <mergeCell ref="S7:S8"/>
    <mergeCell ref="T7:T8"/>
    <mergeCell ref="U7:U8"/>
    <mergeCell ref="V7:V8"/>
    <mergeCell ref="W7:W8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2020-09-07T11:37:59Z</dcterms:modified>
</cp:coreProperties>
</file>